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G:\Shared drives\Health\Projects\Current\GAT0023 - SSLN 2.0\2. Programme Implementation\4. PSATs\PSAT Templates\PrEP\PrEP PSAT2.0\"/>
    </mc:Choice>
  </mc:AlternateContent>
  <xr:revisionPtr revIDLastSave="0" documentId="13_ncr:1_{4610AD5C-780D-4A12-BA90-E566504C9FFD}" xr6:coauthVersionLast="47" xr6:coauthVersionMax="47" xr10:uidLastSave="{00000000-0000-0000-0000-000000000000}"/>
  <bookViews>
    <workbookView xWindow="19090" yWindow="-110" windowWidth="19420" windowHeight="10300" tabRatio="801" firstSheet="3" activeTab="3" xr2:uid="{00000000-000D-0000-FFFF-FFFF00000000}"/>
  </bookViews>
  <sheets>
    <sheet name=" Resumo das pontuações (2)" sheetId="1" state="hidden" r:id="rId1"/>
    <sheet name=" Introdução" sheetId="22" r:id="rId2"/>
    <sheet name=" Instruções" sheetId="29" r:id="rId3"/>
    <sheet name=" Perguntas frequentes" sheetId="24" r:id="rId4"/>
    <sheet name=" Orientação para PrEP" sheetId="25" r:id="rId5"/>
    <sheet name=" Gestao do Programa" sheetId="9" r:id="rId6"/>
    <sheet name=" Implementação do Programa" sheetId="11" r:id="rId7"/>
    <sheet name=" Resultados do programa" sheetId="10" r:id="rId8"/>
    <sheet name="Resumo das pontuações" sheetId="2" r:id="rId9"/>
    <sheet name=" Próximos passos" sheetId="26" r:id="rId10"/>
    <sheet name=" Bibliografia" sheetId="27" r:id="rId11"/>
    <sheet name=" Acrônimos" sheetId="28" r:id="rId12"/>
  </sheets>
  <definedNames>
    <definedName name="_3" localSheetId="5">#REF!</definedName>
    <definedName name="_3" localSheetId="6">#REF!</definedName>
    <definedName name="_3" localSheetId="2">#REF!</definedName>
    <definedName name="_3" localSheetId="4">#REF!</definedName>
    <definedName name="_3" localSheetId="7">#REF!</definedName>
    <definedName name="_3" localSheetId="0">#REF!</definedName>
    <definedName name="_3" localSheetId="8">#REF!</definedName>
    <definedName name="_3">#REF!</definedName>
    <definedName name="Numerical_Score" localSheetId="5">#REF!</definedName>
    <definedName name="Numerical_Score" localSheetId="6">#REF!</definedName>
    <definedName name="Numerical_Score" localSheetId="2">#REF!</definedName>
    <definedName name="Numerical_Score" localSheetId="1">#REF!</definedName>
    <definedName name="Numerical_Score" localSheetId="3">#REF!</definedName>
    <definedName name="Numerical_Score" localSheetId="9">#REF!</definedName>
    <definedName name="Numerical_Score" localSheetId="7">#REF!</definedName>
    <definedName name="Numerical_Score" localSheetId="0">#REF!</definedName>
    <definedName name="Numerical_Score" localSheetId="8">#REF!</definedName>
    <definedName name="Numerical_Score">#REF!</definedName>
    <definedName name="SCORE" localSheetId="5">#REF!</definedName>
    <definedName name="SCORE" localSheetId="6">#REF!</definedName>
    <definedName name="SCORE" localSheetId="2">#REF!</definedName>
    <definedName name="SCORE" localSheetId="1">#REF!</definedName>
    <definedName name="SCORE" localSheetId="3">#REF!</definedName>
    <definedName name="SCORE" localSheetId="9">#REF!</definedName>
    <definedName name="SCORE" localSheetId="7">#REF!</definedName>
    <definedName name="SCORE" localSheetId="0">#REF!</definedName>
    <definedName name="SCORE" localSheetId="8">#REF!</definedName>
    <definedName name="SCORE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4" i="10" l="1"/>
  <c r="N53" i="11"/>
  <c r="L7" i="10"/>
  <c r="M7" i="10"/>
  <c r="N7" i="10"/>
  <c r="L8" i="10"/>
  <c r="M8" i="10"/>
  <c r="N8" i="10"/>
  <c r="L9" i="10"/>
  <c r="M9" i="10"/>
  <c r="N9" i="10"/>
  <c r="L10" i="10"/>
  <c r="M10" i="10"/>
  <c r="N10" i="10"/>
  <c r="L11" i="10"/>
  <c r="M11" i="10"/>
  <c r="N11" i="10"/>
  <c r="L12" i="10"/>
  <c r="M12" i="10"/>
  <c r="N12" i="10"/>
  <c r="L13" i="10"/>
  <c r="M13" i="10"/>
  <c r="N13" i="10"/>
  <c r="L14" i="10"/>
  <c r="M14" i="10"/>
  <c r="N14" i="10"/>
  <c r="L15" i="10"/>
  <c r="M15" i="10"/>
  <c r="N15" i="10"/>
  <c r="L16" i="10"/>
  <c r="M16" i="10"/>
  <c r="N16" i="10"/>
  <c r="L17" i="10"/>
  <c r="M17" i="10"/>
  <c r="N17" i="10"/>
  <c r="L18" i="10"/>
  <c r="M18" i="10"/>
  <c r="N18" i="10"/>
  <c r="L19" i="10"/>
  <c r="M19" i="10"/>
  <c r="N19" i="10"/>
  <c r="L20" i="10"/>
  <c r="M20" i="10"/>
  <c r="N20" i="10"/>
  <c r="L21" i="10"/>
  <c r="M21" i="10"/>
  <c r="N21" i="10"/>
  <c r="L22" i="10"/>
  <c r="M22" i="10"/>
  <c r="N22" i="10"/>
  <c r="L23" i="10"/>
  <c r="M23" i="10"/>
  <c r="N23" i="10"/>
  <c r="L24" i="10"/>
  <c r="M24" i="10"/>
  <c r="N24" i="10"/>
  <c r="L25" i="10"/>
  <c r="M25" i="10"/>
  <c r="N25" i="10"/>
  <c r="L26" i="10"/>
  <c r="M26" i="10"/>
  <c r="N26" i="10"/>
  <c r="L27" i="10"/>
  <c r="M27" i="10"/>
  <c r="N27" i="10"/>
  <c r="L28" i="10"/>
  <c r="M28" i="10"/>
  <c r="N28" i="10"/>
  <c r="L29" i="10"/>
  <c r="M29" i="10"/>
  <c r="N29" i="10"/>
  <c r="L30" i="10"/>
  <c r="M30" i="10"/>
  <c r="N30" i="10"/>
  <c r="L31" i="10"/>
  <c r="M31" i="10"/>
  <c r="N31" i="10"/>
  <c r="L32" i="10"/>
  <c r="M32" i="10"/>
  <c r="N32" i="10"/>
  <c r="L33" i="10"/>
  <c r="M33" i="10"/>
  <c r="N33" i="10"/>
  <c r="N6" i="10"/>
  <c r="M6" i="10"/>
  <c r="L6" i="10"/>
  <c r="L8" i="11"/>
  <c r="M8" i="11"/>
  <c r="N8" i="11"/>
  <c r="L9" i="11"/>
  <c r="M9" i="11"/>
  <c r="N9" i="11"/>
  <c r="L10" i="11"/>
  <c r="M10" i="11"/>
  <c r="N10" i="11"/>
  <c r="L11" i="11"/>
  <c r="M11" i="11"/>
  <c r="N11" i="11"/>
  <c r="L12" i="11"/>
  <c r="M12" i="11"/>
  <c r="N12" i="11"/>
  <c r="L13" i="11"/>
  <c r="M13" i="11"/>
  <c r="N13" i="11"/>
  <c r="L14" i="11"/>
  <c r="M14" i="11"/>
  <c r="N14" i="11"/>
  <c r="L15" i="11"/>
  <c r="M15" i="11"/>
  <c r="N15" i="11"/>
  <c r="L16" i="11"/>
  <c r="M16" i="11"/>
  <c r="N16" i="11"/>
  <c r="L17" i="11"/>
  <c r="M17" i="11"/>
  <c r="N17" i="11"/>
  <c r="L18" i="11"/>
  <c r="M18" i="11"/>
  <c r="N18" i="11"/>
  <c r="L19" i="11"/>
  <c r="M19" i="11"/>
  <c r="N19" i="11"/>
  <c r="L20" i="11"/>
  <c r="M20" i="11"/>
  <c r="N20" i="11"/>
  <c r="L21" i="11"/>
  <c r="M21" i="11"/>
  <c r="N21" i="11"/>
  <c r="L22" i="11"/>
  <c r="M22" i="11"/>
  <c r="N22" i="11"/>
  <c r="L23" i="11"/>
  <c r="M23" i="11"/>
  <c r="N23" i="11"/>
  <c r="L24" i="11"/>
  <c r="M24" i="11"/>
  <c r="N24" i="11"/>
  <c r="L25" i="11"/>
  <c r="M25" i="11"/>
  <c r="N25" i="11"/>
  <c r="L26" i="11"/>
  <c r="M26" i="11"/>
  <c r="N26" i="11"/>
  <c r="L27" i="11"/>
  <c r="M27" i="11"/>
  <c r="N27" i="11"/>
  <c r="L28" i="11"/>
  <c r="M28" i="11"/>
  <c r="N28" i="11"/>
  <c r="L29" i="11"/>
  <c r="M29" i="11"/>
  <c r="N29" i="11"/>
  <c r="L30" i="11"/>
  <c r="M30" i="11"/>
  <c r="N30" i="11"/>
  <c r="L31" i="11"/>
  <c r="M31" i="11"/>
  <c r="N31" i="11"/>
  <c r="L32" i="11"/>
  <c r="M32" i="11"/>
  <c r="N32" i="11"/>
  <c r="L33" i="11"/>
  <c r="M33" i="11"/>
  <c r="N33" i="11"/>
  <c r="L34" i="11"/>
  <c r="M34" i="11"/>
  <c r="N34" i="11"/>
  <c r="L36" i="11"/>
  <c r="M36" i="11"/>
  <c r="N36" i="11"/>
  <c r="L37" i="11"/>
  <c r="M37" i="11"/>
  <c r="N37" i="11"/>
  <c r="L38" i="11"/>
  <c r="M38" i="11"/>
  <c r="N38" i="11"/>
  <c r="L39" i="11"/>
  <c r="M39" i="11"/>
  <c r="N39" i="11"/>
  <c r="L40" i="11"/>
  <c r="M40" i="11"/>
  <c r="N40" i="11"/>
  <c r="L41" i="11"/>
  <c r="M41" i="11"/>
  <c r="N41" i="11"/>
  <c r="L42" i="11"/>
  <c r="M42" i="11"/>
  <c r="N42" i="11"/>
  <c r="L43" i="11"/>
  <c r="M43" i="11"/>
  <c r="N43" i="11"/>
  <c r="L44" i="11"/>
  <c r="M44" i="11"/>
  <c r="N44" i="11"/>
  <c r="L45" i="11"/>
  <c r="M45" i="11"/>
  <c r="N45" i="11"/>
  <c r="L46" i="11"/>
  <c r="M46" i="11"/>
  <c r="N46" i="11"/>
  <c r="L47" i="11"/>
  <c r="M47" i="11"/>
  <c r="N47" i="11"/>
  <c r="L48" i="11"/>
  <c r="M48" i="11"/>
  <c r="N48" i="11"/>
  <c r="L49" i="11"/>
  <c r="M49" i="11"/>
  <c r="N49" i="11"/>
  <c r="L50" i="11"/>
  <c r="M50" i="11"/>
  <c r="N50" i="11"/>
  <c r="L51" i="11"/>
  <c r="M51" i="11"/>
  <c r="N51" i="11"/>
  <c r="L52" i="11"/>
  <c r="M52" i="11"/>
  <c r="N52" i="11"/>
  <c r="L54" i="11"/>
  <c r="M54" i="11"/>
  <c r="N54" i="11"/>
  <c r="L55" i="11"/>
  <c r="M55" i="11"/>
  <c r="N55" i="11"/>
  <c r="L56" i="11"/>
  <c r="M56" i="11"/>
  <c r="N56" i="11"/>
  <c r="L57" i="11"/>
  <c r="M57" i="11"/>
  <c r="N57" i="11"/>
  <c r="L58" i="11"/>
  <c r="M58" i="11"/>
  <c r="N58" i="11"/>
  <c r="L59" i="11"/>
  <c r="M59" i="11"/>
  <c r="N59" i="11"/>
  <c r="L60" i="11"/>
  <c r="M60" i="11"/>
  <c r="N60" i="11"/>
  <c r="L61" i="11"/>
  <c r="M61" i="11"/>
  <c r="N61" i="11"/>
  <c r="L62" i="11"/>
  <c r="M62" i="11"/>
  <c r="N62" i="11"/>
  <c r="L63" i="11"/>
  <c r="M63" i="11"/>
  <c r="N63" i="11"/>
  <c r="L64" i="11"/>
  <c r="M64" i="11"/>
  <c r="N64" i="11"/>
  <c r="L65" i="11"/>
  <c r="M65" i="11"/>
  <c r="N65" i="11"/>
  <c r="L66" i="11"/>
  <c r="M66" i="11"/>
  <c r="N66" i="11"/>
  <c r="L67" i="11"/>
  <c r="M67" i="11"/>
  <c r="N67" i="11"/>
  <c r="L68" i="11"/>
  <c r="M68" i="11"/>
  <c r="N68" i="11"/>
  <c r="L69" i="11"/>
  <c r="M69" i="11"/>
  <c r="N69" i="11"/>
  <c r="L70" i="11"/>
  <c r="M70" i="11"/>
  <c r="N70" i="11"/>
  <c r="L71" i="11"/>
  <c r="M71" i="11"/>
  <c r="N71" i="11"/>
  <c r="L72" i="11"/>
  <c r="M72" i="11"/>
  <c r="N72" i="11"/>
  <c r="L73" i="11"/>
  <c r="M73" i="11"/>
  <c r="N73" i="11"/>
  <c r="L74" i="11"/>
  <c r="M74" i="11"/>
  <c r="N74" i="11"/>
  <c r="L75" i="11"/>
  <c r="M75" i="11"/>
  <c r="N75" i="11"/>
  <c r="L76" i="11"/>
  <c r="M76" i="11"/>
  <c r="N76" i="11"/>
  <c r="L77" i="11"/>
  <c r="M77" i="11"/>
  <c r="N77" i="11"/>
  <c r="L78" i="11"/>
  <c r="M78" i="11"/>
  <c r="N78" i="11"/>
  <c r="L79" i="11"/>
  <c r="M79" i="11"/>
  <c r="N79" i="11"/>
  <c r="L80" i="11"/>
  <c r="M80" i="11"/>
  <c r="N80" i="11"/>
  <c r="L81" i="11"/>
  <c r="M81" i="11"/>
  <c r="N81" i="11"/>
  <c r="L82" i="11"/>
  <c r="M82" i="11"/>
  <c r="N82" i="11"/>
  <c r="L83" i="11"/>
  <c r="M83" i="11"/>
  <c r="N83" i="11"/>
  <c r="L84" i="11"/>
  <c r="M84" i="11"/>
  <c r="N84" i="11"/>
  <c r="L85" i="11"/>
  <c r="M85" i="11"/>
  <c r="N85" i="11"/>
  <c r="L86" i="11"/>
  <c r="M86" i="11"/>
  <c r="N86" i="11"/>
  <c r="L87" i="11"/>
  <c r="M87" i="11"/>
  <c r="N87" i="11"/>
  <c r="L88" i="11"/>
  <c r="M88" i="11"/>
  <c r="N88" i="11"/>
  <c r="L89" i="11"/>
  <c r="M89" i="11"/>
  <c r="N89" i="11"/>
  <c r="L90" i="11"/>
  <c r="M90" i="11"/>
  <c r="N90" i="11"/>
  <c r="L91" i="11"/>
  <c r="M91" i="11"/>
  <c r="N91" i="11"/>
  <c r="L92" i="11"/>
  <c r="M92" i="11"/>
  <c r="N92" i="11"/>
  <c r="L93" i="11"/>
  <c r="M93" i="11"/>
  <c r="N93" i="11"/>
  <c r="L94" i="11"/>
  <c r="M94" i="11"/>
  <c r="N94" i="11"/>
  <c r="L95" i="11"/>
  <c r="M95" i="11"/>
  <c r="N95" i="11"/>
  <c r="L96" i="11"/>
  <c r="M96" i="11"/>
  <c r="N96" i="11"/>
  <c r="L97" i="11"/>
  <c r="M97" i="11"/>
  <c r="N97" i="11"/>
  <c r="L98" i="11"/>
  <c r="M98" i="11"/>
  <c r="N98" i="11"/>
  <c r="L99" i="11"/>
  <c r="M99" i="11"/>
  <c r="N99" i="11"/>
  <c r="L100" i="11"/>
  <c r="M100" i="11"/>
  <c r="N100" i="11"/>
  <c r="L101" i="11"/>
  <c r="M101" i="11"/>
  <c r="N101" i="11"/>
  <c r="L102" i="11"/>
  <c r="M102" i="11"/>
  <c r="N102" i="11"/>
  <c r="L103" i="11"/>
  <c r="M103" i="11"/>
  <c r="N103" i="11"/>
  <c r="L104" i="11"/>
  <c r="M104" i="11"/>
  <c r="N104" i="11"/>
  <c r="L105" i="11"/>
  <c r="M105" i="11"/>
  <c r="N105" i="11"/>
  <c r="L106" i="11"/>
  <c r="M106" i="11"/>
  <c r="N106" i="11"/>
  <c r="L107" i="11"/>
  <c r="M107" i="11"/>
  <c r="N107" i="11"/>
  <c r="L108" i="11"/>
  <c r="M108" i="11"/>
  <c r="N108" i="11"/>
  <c r="L109" i="11"/>
  <c r="M109" i="11"/>
  <c r="N109" i="11"/>
  <c r="L110" i="11"/>
  <c r="M110" i="11"/>
  <c r="N110" i="11"/>
  <c r="L111" i="11"/>
  <c r="M111" i="11"/>
  <c r="N111" i="11"/>
  <c r="L112" i="11"/>
  <c r="M112" i="11"/>
  <c r="N112" i="11"/>
  <c r="L113" i="11"/>
  <c r="M113" i="11"/>
  <c r="N113" i="11"/>
  <c r="L114" i="11"/>
  <c r="M114" i="11"/>
  <c r="N114" i="11"/>
  <c r="L115" i="11"/>
  <c r="M115" i="11"/>
  <c r="N115" i="11"/>
  <c r="L116" i="11"/>
  <c r="M116" i="11"/>
  <c r="N116" i="11"/>
  <c r="L117" i="11"/>
  <c r="M117" i="11"/>
  <c r="N117" i="11"/>
  <c r="L118" i="11"/>
  <c r="M118" i="11"/>
  <c r="N118" i="11"/>
  <c r="L120" i="11"/>
  <c r="M120" i="11"/>
  <c r="N120" i="11"/>
  <c r="L121" i="11"/>
  <c r="M121" i="11"/>
  <c r="N121" i="11"/>
  <c r="L122" i="11"/>
  <c r="M122" i="11"/>
  <c r="N122" i="11"/>
  <c r="L123" i="11"/>
  <c r="M123" i="11"/>
  <c r="N123" i="11"/>
  <c r="L124" i="11"/>
  <c r="M124" i="11"/>
  <c r="N124" i="11"/>
  <c r="L125" i="11"/>
  <c r="M125" i="11"/>
  <c r="N125" i="11"/>
  <c r="L126" i="11"/>
  <c r="M126" i="11"/>
  <c r="N126" i="11"/>
  <c r="L127" i="11"/>
  <c r="M127" i="11"/>
  <c r="N127" i="11"/>
  <c r="L128" i="11"/>
  <c r="M128" i="11"/>
  <c r="N128" i="11"/>
  <c r="L129" i="11"/>
  <c r="M129" i="11"/>
  <c r="N129" i="11"/>
  <c r="L130" i="11"/>
  <c r="M130" i="11"/>
  <c r="N130" i="11"/>
  <c r="L131" i="11"/>
  <c r="M131" i="11"/>
  <c r="N131" i="11"/>
  <c r="L132" i="11"/>
  <c r="M132" i="11"/>
  <c r="N132" i="11"/>
  <c r="L133" i="11"/>
  <c r="M133" i="11"/>
  <c r="N133" i="11"/>
  <c r="L134" i="11"/>
  <c r="M134" i="11"/>
  <c r="N134" i="11"/>
  <c r="L135" i="11"/>
  <c r="M135" i="11"/>
  <c r="N135" i="11"/>
  <c r="L136" i="11"/>
  <c r="M136" i="11"/>
  <c r="N136" i="11"/>
  <c r="L137" i="11"/>
  <c r="M137" i="11"/>
  <c r="N137" i="11"/>
  <c r="L138" i="11"/>
  <c r="M138" i="11"/>
  <c r="N138" i="11"/>
  <c r="L139" i="11"/>
  <c r="M139" i="11"/>
  <c r="N139" i="11"/>
  <c r="L140" i="11"/>
  <c r="M140" i="11"/>
  <c r="N140" i="11"/>
  <c r="L141" i="11"/>
  <c r="M141" i="11"/>
  <c r="N141" i="11"/>
  <c r="L142" i="11"/>
  <c r="M142" i="11"/>
  <c r="N142" i="11"/>
  <c r="L143" i="11"/>
  <c r="M143" i="11"/>
  <c r="N143" i="11"/>
  <c r="L144" i="11"/>
  <c r="M144" i="11"/>
  <c r="N144" i="11"/>
  <c r="L145" i="11"/>
  <c r="M145" i="11"/>
  <c r="N145" i="11"/>
  <c r="L146" i="11"/>
  <c r="M146" i="11"/>
  <c r="N146" i="11"/>
  <c r="L147" i="11"/>
  <c r="M147" i="11"/>
  <c r="N147" i="11"/>
  <c r="L148" i="11"/>
  <c r="M148" i="11"/>
  <c r="N148" i="11"/>
  <c r="L149" i="11"/>
  <c r="M149" i="11"/>
  <c r="N149" i="11"/>
  <c r="L150" i="11"/>
  <c r="M150" i="11"/>
  <c r="N150" i="11"/>
  <c r="L151" i="11"/>
  <c r="M151" i="11"/>
  <c r="N151" i="11"/>
  <c r="L152" i="11"/>
  <c r="M152" i="11"/>
  <c r="N152" i="11"/>
  <c r="L153" i="11"/>
  <c r="M153" i="11"/>
  <c r="N153" i="11"/>
  <c r="N7" i="11"/>
  <c r="M7" i="11"/>
  <c r="L7" i="11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L12" i="9"/>
  <c r="L13" i="9"/>
  <c r="L14" i="9"/>
  <c r="L15" i="9"/>
  <c r="L16" i="9"/>
  <c r="L17" i="9"/>
  <c r="L18" i="9"/>
  <c r="L19" i="9"/>
  <c r="L20" i="9"/>
  <c r="L21" i="9"/>
  <c r="L22" i="9"/>
  <c r="L23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7" i="9"/>
  <c r="L8" i="9"/>
  <c r="L9" i="9"/>
  <c r="L10" i="9"/>
  <c r="L11" i="9"/>
  <c r="N6" i="9"/>
  <c r="M6" i="9"/>
  <c r="L6" i="9"/>
  <c r="G36" i="2" l="1"/>
  <c r="O28" i="9"/>
  <c r="G7" i="2" s="1"/>
  <c r="O17" i="10"/>
  <c r="G32" i="2" s="1"/>
  <c r="O12" i="10"/>
  <c r="O28" i="10"/>
  <c r="O6" i="10"/>
  <c r="O22" i="10"/>
  <c r="O58" i="11"/>
  <c r="O45" i="11"/>
  <c r="O78" i="11"/>
  <c r="O68" i="11"/>
  <c r="O140" i="11"/>
  <c r="G28" i="2" s="1"/>
  <c r="O36" i="11"/>
  <c r="O21" i="9"/>
  <c r="G5" i="2" s="1"/>
  <c r="P10" i="9"/>
  <c r="P43" i="9"/>
  <c r="P42" i="9"/>
  <c r="O146" i="11"/>
  <c r="O117" i="11"/>
  <c r="J117" i="11" s="1"/>
  <c r="O12" i="9"/>
  <c r="G4" i="2" s="1"/>
  <c r="O6" i="9"/>
  <c r="G3" i="2" s="1"/>
  <c r="O129" i="11"/>
  <c r="O54" i="11"/>
  <c r="O101" i="11"/>
  <c r="O92" i="11"/>
  <c r="O81" i="11"/>
  <c r="O27" i="11"/>
  <c r="O120" i="11"/>
  <c r="O111" i="11"/>
  <c r="O40" i="11"/>
  <c r="O18" i="11"/>
  <c r="O64" i="11"/>
  <c r="O72" i="11"/>
  <c r="O35" i="9"/>
  <c r="G8" i="2" s="1"/>
  <c r="J58" i="11" l="1"/>
  <c r="G17" i="2"/>
  <c r="J54" i="11"/>
  <c r="G16" i="2"/>
  <c r="G35" i="2"/>
  <c r="J22" i="10"/>
  <c r="G33" i="2"/>
  <c r="J45" i="11"/>
  <c r="G15" i="2"/>
  <c r="J40" i="11"/>
  <c r="G14" i="2"/>
  <c r="J6" i="10"/>
  <c r="G30" i="2"/>
  <c r="J92" i="11"/>
  <c r="G23" i="2"/>
  <c r="J64" i="11"/>
  <c r="G18" i="2"/>
  <c r="J18" i="11"/>
  <c r="G11" i="2"/>
  <c r="J129" i="11"/>
  <c r="G27" i="2"/>
  <c r="J111" i="11"/>
  <c r="G25" i="2"/>
  <c r="J36" i="11"/>
  <c r="G13" i="2"/>
  <c r="J28" i="10"/>
  <c r="G34" i="2"/>
  <c r="J120" i="11"/>
  <c r="G26" i="2"/>
  <c r="J12" i="10"/>
  <c r="G31" i="2"/>
  <c r="J72" i="11"/>
  <c r="G20" i="2"/>
  <c r="J101" i="11"/>
  <c r="G24" i="2"/>
  <c r="J27" i="11"/>
  <c r="G12" i="2"/>
  <c r="J68" i="11"/>
  <c r="G19" i="2"/>
  <c r="J81" i="11"/>
  <c r="G22" i="2"/>
  <c r="J146" i="11"/>
  <c r="G29" i="2"/>
  <c r="J78" i="11"/>
  <c r="G21" i="2"/>
  <c r="J28" i="9"/>
  <c r="J17" i="10"/>
  <c r="M36" i="10"/>
  <c r="M35" i="10"/>
  <c r="J140" i="11"/>
  <c r="M37" i="10" l="1"/>
  <c r="N37" i="10" s="1"/>
  <c r="J21" i="9"/>
  <c r="J12" i="9" l="1"/>
  <c r="O25" i="9"/>
  <c r="M47" i="9" l="1"/>
  <c r="G6" i="2"/>
  <c r="J25" i="9"/>
  <c r="J35" i="9"/>
  <c r="J7" i="9"/>
  <c r="M46" i="9" l="1"/>
  <c r="M48" i="9" l="1"/>
  <c r="N48" i="9" s="1"/>
  <c r="O6" i="11" l="1"/>
  <c r="J6" i="11" l="1"/>
  <c r="G9" i="2"/>
  <c r="O13" i="11"/>
  <c r="G10" i="2" s="1"/>
  <c r="F6" i="26" l="1" a="1"/>
  <c r="F6" i="26" s="1"/>
  <c r="F21" i="26" a="1"/>
  <c r="F21" i="26" s="1"/>
  <c r="F18" i="26" a="1"/>
  <c r="F18" i="26" s="1"/>
  <c r="F17" i="26" a="1"/>
  <c r="F17" i="26" s="1"/>
  <c r="F26" i="26" a="1"/>
  <c r="F26" i="26" s="1"/>
  <c r="F8" i="26" a="1"/>
  <c r="F8" i="26" s="1"/>
  <c r="F46" i="26" a="1"/>
  <c r="F46" i="26" s="1"/>
  <c r="F13" i="26" a="1"/>
  <c r="F13" i="26" s="1"/>
  <c r="F30" i="26" a="1"/>
  <c r="F30" i="26" s="1"/>
  <c r="F10" i="26" a="1"/>
  <c r="F10" i="26" s="1"/>
  <c r="F27" i="26" a="1"/>
  <c r="F27" i="26" s="1"/>
  <c r="F41" i="26" a="1"/>
  <c r="F41" i="26" s="1"/>
  <c r="F51" i="26" a="1"/>
  <c r="F51" i="26" s="1"/>
  <c r="F32" i="26" a="1"/>
  <c r="F32" i="26" s="1"/>
  <c r="F22" i="26" a="1"/>
  <c r="F22" i="26" s="1"/>
  <c r="F5" i="26" a="1"/>
  <c r="F5" i="26" s="1"/>
  <c r="F19" i="26" a="1"/>
  <c r="F19" i="26" s="1"/>
  <c r="F44" i="26" a="1"/>
  <c r="F44" i="26" s="1"/>
  <c r="F45" i="26" a="1"/>
  <c r="F45" i="26" s="1"/>
  <c r="F7" i="26" a="1"/>
  <c r="F7" i="26" s="1"/>
  <c r="F54" i="26" a="1"/>
  <c r="F54" i="26" s="1"/>
  <c r="F47" i="26" a="1"/>
  <c r="F47" i="26" s="1"/>
  <c r="F11" i="26" a="1"/>
  <c r="F11" i="26" s="1"/>
  <c r="F31" i="26" a="1"/>
  <c r="F31" i="26" s="1"/>
  <c r="F53" i="26" a="1"/>
  <c r="F53" i="26" s="1"/>
  <c r="F34" i="26" a="1"/>
  <c r="F34" i="26" s="1"/>
  <c r="F14" i="26" a="1"/>
  <c r="F14" i="26" s="1"/>
  <c r="F25" i="26" a="1"/>
  <c r="F25" i="26" s="1"/>
  <c r="F48" i="26" a="1"/>
  <c r="F48" i="26" s="1"/>
  <c r="F12" i="26" a="1"/>
  <c r="F12" i="26" s="1"/>
  <c r="F36" i="26" a="1"/>
  <c r="F36" i="26" s="1"/>
  <c r="F15" i="26" a="1"/>
  <c r="F15" i="26" s="1"/>
  <c r="F23" i="26" a="1"/>
  <c r="F23" i="26" s="1"/>
  <c r="F39" i="26" a="1"/>
  <c r="F39" i="26" s="1"/>
  <c r="F29" i="26" a="1"/>
  <c r="F29" i="26" s="1"/>
  <c r="F49" i="26" a="1"/>
  <c r="F49" i="26" s="1"/>
  <c r="F50" i="26" a="1"/>
  <c r="F50" i="26" s="1"/>
  <c r="F28" i="26" a="1"/>
  <c r="F28" i="26" s="1"/>
  <c r="F37" i="26" a="1"/>
  <c r="F37" i="26" s="1"/>
  <c r="F16" i="26" a="1"/>
  <c r="F16" i="26" s="1"/>
  <c r="F24" i="26" a="1"/>
  <c r="F24" i="26" s="1"/>
  <c r="F40" i="26" a="1"/>
  <c r="F40" i="26" s="1"/>
  <c r="F42" i="26" a="1"/>
  <c r="F42" i="26" s="1"/>
  <c r="F20" i="26" a="1"/>
  <c r="F20" i="26" s="1"/>
  <c r="F38" i="26" a="1"/>
  <c r="F38" i="26" s="1"/>
  <c r="F9" i="26" a="1"/>
  <c r="F9" i="26" s="1"/>
  <c r="F35" i="26" a="1"/>
  <c r="F35" i="26" s="1"/>
  <c r="F43" i="26" a="1"/>
  <c r="F43" i="26" s="1"/>
  <c r="F52" i="26" a="1"/>
  <c r="F52" i="26" s="1"/>
  <c r="F33" i="26" a="1"/>
  <c r="F33" i="26" s="1"/>
  <c r="M155" i="11"/>
  <c r="J13" i="11"/>
  <c r="M156" i="11"/>
  <c r="J39" i="2"/>
  <c r="J40" i="2"/>
  <c r="M157" i="11" l="1"/>
  <c r="N157" i="11" s="1"/>
  <c r="J41" i="2"/>
  <c r="K4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Ghairunisa Galeta</author>
  </authors>
  <commentList>
    <comment ref="F9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 Ref.</t>
        </r>
        <r>
          <rPr>
            <sz val="9"/>
            <color indexed="81"/>
            <rFont val="Tahoma"/>
            <family val="2"/>
          </rPr>
          <t xml:space="preserve"> PARTE I da Matriz de Tomada de Decisões do UNAIDS</t>
        </r>
      </text>
    </comment>
    <comment ref="D11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 Atualizado para alinhar com o scorecard AGYW.</t>
        </r>
        <r>
          <rPr>
            <i/>
            <sz val="9"/>
            <color indexed="81"/>
            <rFont val="Tahoma"/>
            <family val="2"/>
          </rPr>
          <t xml:space="preserve"> Referência - https://hivpreventioncoalition.unaids.org/wp-content/uploads/2019/09/Guide-on-Scorecards-Country-Posters-in-the-GPC-August-2019-1.pdfRedação para indicadores relevantes editados para alinhar ao scorecard.Indicadores adicionais do scorecard foram adicionados se ainda não estivessem aqui.Não estou claro se o comentário de Clemens está sugerindo que todos os outros indicadores (ou seja, a incidência geral de HIV e alguns dos indicadores específicos do programa nesta folha) devem ser excluídos do AGYW PSAT? Talvez esta seja uma pergunta para fazer à equipe de revisão e solicitar outras ferramentas para referência? (ainda a ser confirmado/resolvido) - Esclarecimento e adição de indicadores não incluídos no scorecard AGYW Precisa de acesso de meninos e homens ao tratamento (teste e cascata de cuidados, incluindo supressão de carga viral) conforme se alinha ao AGYW. Inclusão de indicadores de PrEP Inclusão de indicadores de acesso SRHR que não estão no scorecard (gg) o índice de vínculos SRHR e HIV foi discutido ou proposto para a seleção de indicadores? Algum outro recurso?https://www.who.int/reproductivehealth/topics/linkages/indicators/en/</t>
        </r>
      </text>
    </comment>
  </commentList>
</comments>
</file>

<file path=xl/sharedStrings.xml><?xml version="1.0" encoding="utf-8"?>
<sst xmlns="http://schemas.openxmlformats.org/spreadsheetml/2006/main" count="820" uniqueCount="518">
  <si>
    <t>Plano de sustentabilidade e roteiro de transição</t>
  </si>
  <si>
    <t>Capacitação e Plano de AT</t>
  </si>
  <si>
    <t>Contratação social</t>
  </si>
  <si>
    <t>Recursos domésticos</t>
  </si>
  <si>
    <t>Mobilização de recursos e financiamento</t>
  </si>
  <si>
    <t>Porcentagem de pessoas vivendo com HIV e em terapia antirretroviral com carga viral suprimida em 12 meses (&lt;1.000 cópias/ml)</t>
  </si>
  <si>
    <t>Porcentagem de pessoas vivendo com HIV que iniciaram TARV com contagem de CD4 &lt;200 células/mm3</t>
  </si>
  <si>
    <t>Número de circuncisões médicas masculinas realizadas de acordo com os padrões nacionais</t>
  </si>
  <si>
    <t>Porcentagem de AGYW que recebeu apoio de subsistência (transferência de dinheiro ou outras abordagens de empoderamento econômico)</t>
  </si>
  <si>
    <t>Porcentagem de meninas adolescentes e mulheres jovens (AGYW) que receberam PEP</t>
  </si>
  <si>
    <t>Porcentagem de jovens de 10 a 24 anos alcançados por educação sobre HIV baseada em habilidades para a vida nas escolas</t>
  </si>
  <si>
    <t>Percentual de mulheres de 15 a 24 anos que abandonaram a escola no último ano</t>
  </si>
  <si>
    <t>Porcentagem de pessoas vivendo com HIV e em TARV que estão com supressão virológica</t>
  </si>
  <si>
    <t>Porcentagem de adultos e crianças com HIV, que se sabe estarem em tratamento 12 meses após o início da terapia antirretroviral</t>
  </si>
  <si>
    <t>Porcentagem de pessoas (estimadas) vivendo com HIV que foram testadas como HIV positivas</t>
  </si>
  <si>
    <t>Número de mortes relacionadas à AIDS por 100.000 habitantes</t>
  </si>
  <si>
    <t xml:space="preserve"> Número e % de pessoas vivendo com HIV</t>
  </si>
  <si>
    <t>Número de novas infecções por HIV por 1.000 habitantes não infectados</t>
  </si>
  <si>
    <t>Resultados do programa</t>
  </si>
  <si>
    <t>Monitoramento de orçamento</t>
  </si>
  <si>
    <t>O uso do Código Identificador Único para monitoramento do programa</t>
  </si>
  <si>
    <t>Dados para tomada de decisão</t>
  </si>
  <si>
    <t xml:space="preserve"> Vigilância</t>
  </si>
  <si>
    <t>Avaliação de qualidade</t>
  </si>
  <si>
    <t>Rastreamento do sistema de referência</t>
  </si>
  <si>
    <t>Monitoramento de rotina</t>
  </si>
  <si>
    <t>Transformando normas culturais e de gênero prejudiciais por meio de plataformas comunitárias</t>
  </si>
  <si>
    <t xml:space="preserve"> Aumentar o acesso à educação para as mulheres jovens</t>
  </si>
  <si>
    <t xml:space="preserve"> Prevenção e gestão da violência baseada no género</t>
  </si>
  <si>
    <t xml:space="preserve"> Aumentar o acesso à justiça (política e legal)</t>
  </si>
  <si>
    <t>Sensibilização</t>
  </si>
  <si>
    <t>Pacote de serviços clínicos para parceiros sexuais da AGYW</t>
  </si>
  <si>
    <t>Cuidados pré-natais (ANC), incluindo PTV</t>
  </si>
  <si>
    <t xml:space="preserve"> Serviços de VG, cuidados pós-estupro</t>
  </si>
  <si>
    <t>Serviços SRH incl. mistura anticoncepcional</t>
  </si>
  <si>
    <t>Profilaxia Pré-Exposição</t>
  </si>
  <si>
    <t>Teste de HIV, tratamento, aconselhamento e apoio</t>
  </si>
  <si>
    <t xml:space="preserve"> Preservativos masculinos e femininos e lubrificantes</t>
  </si>
  <si>
    <t>Serviços adequados para jovens/aceitáveis</t>
  </si>
  <si>
    <t>Serviços acessíveis</t>
  </si>
  <si>
    <t>Engajamento significativo das comunidades afetadas na liderança e coordenação</t>
  </si>
  <si>
    <t>Educadores de alcance de pares (POE), testadores de pares e Agentes Comunitários de Saúde (ACS)</t>
  </si>
  <si>
    <t>Configuração de destino</t>
  </si>
  <si>
    <t>Caracterização dos parceiros masculinos da AGYW</t>
  </si>
  <si>
    <t>Avaliação das necessidades</t>
  </si>
  <si>
    <t>Avaliação epidemiológica (pesquisa de soroprevalência e determinantes de risco)</t>
  </si>
  <si>
    <t>Implementação do Programa</t>
  </si>
  <si>
    <t>Planejamento de orçamento</t>
  </si>
  <si>
    <t>Custeio</t>
  </si>
  <si>
    <t>3. Financiamento</t>
  </si>
  <si>
    <t>Diretrizes</t>
  </si>
  <si>
    <t>Políticas</t>
  </si>
  <si>
    <t>Responsabilidade</t>
  </si>
  <si>
    <t>1. Liderança e coordenação</t>
  </si>
  <si>
    <t>Gerenciamento do Programa</t>
  </si>
  <si>
    <t>Resumo das pontuações</t>
  </si>
  <si>
    <t>Estratégia Nacional e Plano Estratégico</t>
  </si>
  <si>
    <t>Grupo de trabalho técnico nacional (TWG) para AGYW/Prevenção da Juventude</t>
  </si>
  <si>
    <t>Planos Nacionais e Subnacionais</t>
  </si>
  <si>
    <t>2. Estratégia, Política e Regulamento</t>
  </si>
  <si>
    <t>Percentual de mulheres casadas ou parceiras de 15 a 49 anos que sofreram violência física ou sexual de um parceiro íntimo masculino nos últimos 12 meses</t>
  </si>
  <si>
    <t>Percentual de mulheres jovens sexualmente ativas de 15 a 24 anos que tiveram múltiplos parceiros sexuais.</t>
  </si>
  <si>
    <t>Porcentagem de homens sexualmente ativos de 15 a 49 anos que tiveram múltiplos parceiros sexuais.</t>
  </si>
  <si>
    <t>Conhece uma fonte formal de preservativos (jovens de 15 a 24 anos)</t>
  </si>
  <si>
    <t>Uso de preservativo com parceiros não regulares (mulheres jovens, 15-24)</t>
  </si>
  <si>
    <t>Uso de preservativo com parceiros não regulares (homens jovens, 15-24)</t>
  </si>
  <si>
    <t>Porcentagem de mulheres de 15 a 24 anos que relatam gravidez indesejada ou gravidez atual ou partos mais recentes (gravidez na adolescência)</t>
  </si>
  <si>
    <t>Percentagem de jovens que não têm emprego nem educação ou formação (NEET)</t>
  </si>
  <si>
    <t xml:space="preserve"> Porcentagem de distritos prioritários (áreas administrativas) com programas dedicados para mulheres jovens e parceiros masculinos (pacote completo)</t>
  </si>
  <si>
    <t>Porcentagem de meninas adolescentes e mulheres jovens em comunidades de alta incidência de HIV alcançadas com duas intervenções nos últimos três meses</t>
  </si>
  <si>
    <t>Conhece uma fonte formal de preservativos (jovens de 15 a 24 anos)</t>
  </si>
  <si>
    <t>Indicador(es) de acesso SRHR - a confirmar</t>
  </si>
  <si>
    <t>Indicador de PrEP - a confirmar</t>
  </si>
  <si>
    <t>Número de AGYW que receberam serviços relacionados à VG (por exemplo, encaminhamento para atendimento legal ou médico, por exemplo, PEP, atendimento pós-violência e serviços de apoio)</t>
  </si>
  <si>
    <t>Porcentagem de AGYW que alcançou iniciativas de "manter as meninas na escola" (incluindo subsídio à educação e outros)</t>
  </si>
  <si>
    <t>4. Etapa um: segmentação e planejamento</t>
  </si>
  <si>
    <t>5. Etapa Dois: Estimativa do tamanho da população por nível de incidência de HIV</t>
  </si>
  <si>
    <t>6. Terceiro Passo: Identifique os grupos "mais vulneráveis" ou "mais necessitados"</t>
  </si>
  <si>
    <t>7. Passo Quatro: Revise os elementos do programa disponíveis e sua cobertura</t>
  </si>
  <si>
    <t>8. Etapa Cinco: Desenvolver uma Estrutura de Resultados (Teoria da Mudança)</t>
  </si>
  <si>
    <t>9. Sexto Passo: Definir/Desenvolver Sistemas de Entrega</t>
  </si>
  <si>
    <t>10. Sétimo Passo: Definir Mecanismo de Gestão</t>
  </si>
  <si>
    <t>11. Oitavo Passo: Desenvolver Plano Operacional Orçado</t>
  </si>
  <si>
    <t>12. Passo Nove: Desenvolver o Plano de M&amp;A</t>
  </si>
  <si>
    <t>Diagnóstico de STI e integração de serviços</t>
  </si>
  <si>
    <t>Campanhas de prevenção nas escolas</t>
  </si>
  <si>
    <t>Educação sexual integral</t>
  </si>
  <si>
    <t>Mobilização da comunidade e geração de demanda</t>
  </si>
  <si>
    <t>Capacitação e incentivos econômicos</t>
  </si>
  <si>
    <t>Proteção social e construção de ativos sociais</t>
  </si>
  <si>
    <t>Manter as meninas na escola</t>
  </si>
  <si>
    <t>Pacote de Prevenção AGYW (Locais de Alta Incidência)</t>
  </si>
  <si>
    <t>Pacote de Prevenção AGYW (Locais de Incidência MUITO ALTA)</t>
  </si>
  <si>
    <t>Fluxo de dados</t>
  </si>
  <si>
    <t>Desenvolver/garantir plataformas de educação</t>
  </si>
  <si>
    <t>Desenvolver/garantir plataformas de saúde</t>
  </si>
  <si>
    <t>Desenvolver/garantir plataformas comunitárias</t>
  </si>
  <si>
    <t>Plataformas do setor de saúde (instalações, pontos de prestação de serviços)</t>
  </si>
  <si>
    <t>Plataformas de educação (escolas, universidades)</t>
  </si>
  <si>
    <t>Definir e priorizar pacotes de prevenção do HIV por categoria de incidência aplicável</t>
  </si>
  <si>
    <t>Incluir metas de cobertura programática</t>
  </si>
  <si>
    <t>Incluir atividades transversais e ações complementares</t>
  </si>
  <si>
    <t>Plataformas comunitárias (ONGs, OSCs)</t>
  </si>
  <si>
    <t>Sistemas de gestão nacionais e subnacionais</t>
  </si>
  <si>
    <t>Recursos disponíveis</t>
  </si>
  <si>
    <t>Plano operacional</t>
  </si>
  <si>
    <t>Pacote de Prevenção AGYW (Locais de Incidência EXTREMAMENTE ALTA)</t>
  </si>
  <si>
    <t>Avaliação de Risco/Perfil</t>
  </si>
  <si>
    <t>Pacotes de prevenção</t>
  </si>
  <si>
    <t>13. Resultados para a Prevenção AGYW</t>
  </si>
  <si>
    <t>14. Sustentabilidade</t>
  </si>
  <si>
    <t>Fatores de risco comportamentais</t>
  </si>
  <si>
    <t>Fatores de risco biológicos</t>
  </si>
  <si>
    <t>Fatores de risco estruturais</t>
  </si>
  <si>
    <t>AGYW PSE - configurações de alta incidência</t>
  </si>
  <si>
    <t>AGYW PSE - configurações de incidência muito alta</t>
  </si>
  <si>
    <t>AGYW PSE - configurações de incidência extrema</t>
  </si>
  <si>
    <t>Avaliação e desagregação demográficas</t>
  </si>
  <si>
    <t>○</t>
  </si>
  <si>
    <t>Financiamento</t>
  </si>
  <si>
    <t>Estratégia, Política e Regulamento</t>
  </si>
  <si>
    <t>Liderança e Coordenação</t>
  </si>
  <si>
    <t>Média</t>
  </si>
  <si>
    <t>Ótimo</t>
  </si>
  <si>
    <t>Presente</t>
  </si>
  <si>
    <t>Ausente</t>
  </si>
  <si>
    <t>Média para elemento</t>
  </si>
  <si>
    <t>Presente e funcionando bem</t>
  </si>
  <si>
    <t>Presente, mas não ideal</t>
  </si>
  <si>
    <t>N / D</t>
  </si>
  <si>
    <t>Critério</t>
  </si>
  <si>
    <t>Elemento</t>
  </si>
  <si>
    <t>Resultados e indicadores</t>
  </si>
  <si>
    <t>Quais são as ferramentas de autoavaliação da prevenção do HIV (PSAT)?</t>
  </si>
  <si>
    <t>perguntas frequentes</t>
  </si>
  <si>
    <t>Próximos passos</t>
  </si>
  <si>
    <t>Elemento que precisa ser tratado</t>
  </si>
  <si>
    <t>Motivo do baixo desempenho</t>
  </si>
  <si>
    <t>Bibliografia</t>
  </si>
  <si>
    <t>Acrônimos</t>
  </si>
  <si>
    <t xml:space="preserve"> Meninas adolescentes e mulheres jovens</t>
  </si>
  <si>
    <t>Terapia anti-retroviral</t>
  </si>
  <si>
    <t>PF</t>
  </si>
  <si>
    <t xml:space="preserve"> Programa Conjunto das Nações Unidas sobre HIV/AIDS</t>
  </si>
  <si>
    <t>UNAIDS</t>
  </si>
  <si>
    <t>MIM</t>
  </si>
  <si>
    <t>Profilaxia pré-exposição</t>
  </si>
  <si>
    <t>Ferramenta de autoavaliação de prevenção</t>
  </si>
  <si>
    <t>PSAT</t>
  </si>
  <si>
    <t>Pessoas vivendo com HIV</t>
  </si>
  <si>
    <t>PVHIV</t>
  </si>
  <si>
    <t>AT</t>
  </si>
  <si>
    <t xml:space="preserve"> Grupo de trabalho técnico</t>
  </si>
  <si>
    <t>Termos de referencia</t>
  </si>
  <si>
    <t>Como preencher a Ferramenta de Autoavaliação de Prevenção (PSAT)</t>
  </si>
  <si>
    <t>Saúde sexual e reprodutiva</t>
  </si>
  <si>
    <t>Circuncisão masculina médica voluntária</t>
  </si>
  <si>
    <t>Liderança e coordenação</t>
  </si>
  <si>
    <t>Comentários (se aplicável)</t>
  </si>
  <si>
    <t>eu</t>
  </si>
  <si>
    <t>Conclusão da folha</t>
  </si>
  <si>
    <t>Conclusão do PSAT</t>
  </si>
  <si>
    <t>Sustentabilidade Figura Única</t>
  </si>
  <si>
    <t>Infecção sexualmente transmissível</t>
  </si>
  <si>
    <t>Indicadores de sustentabilidade</t>
  </si>
  <si>
    <t>Indicadores COVID-19 (e outras pandemias)</t>
  </si>
  <si>
    <t>Estratégia Nacional de Prevenção ao HIV</t>
  </si>
  <si>
    <t>Liderança e Responsabilidade</t>
  </si>
  <si>
    <t>A sociedade civil está engajada nas decisões-chave</t>
  </si>
  <si>
    <t>Orçamento</t>
  </si>
  <si>
    <t>O financiamento doméstico está disponível e alocado para uma proporção relevante do programa, os doadores se comprometem a preencher as lacunas conforme necessário</t>
  </si>
  <si>
    <t>Os órgãos/parceiros financiadores são coordenados</t>
  </si>
  <si>
    <t xml:space="preserve"> Os orçamentos de nível subnacional estão em vigor</t>
  </si>
  <si>
    <t>Planos de Trabalho de Implementação</t>
  </si>
  <si>
    <t>Política e planos de trabalho</t>
  </si>
  <si>
    <t>Existe uma delegação clara de responsabilidades e linhas de reporte</t>
  </si>
  <si>
    <t>Avaliação da população em risco</t>
  </si>
  <si>
    <t>Estratégia de comunicação</t>
  </si>
  <si>
    <t>Estratégia de comunicação abrangente em vigor</t>
  </si>
  <si>
    <t>Envolvimento de membros de grupos populacionais prioritários e chave no desenvolvimento da estratégia de comunicação e materiais de criação de demanda</t>
  </si>
  <si>
    <t>A abordagem é inclusiva e não estigmatizante</t>
  </si>
  <si>
    <t>Quantificação de Mercadorias Necessárias</t>
  </si>
  <si>
    <t>À medida que o programa amadurece, os dados de utilização alimentam a quantificação</t>
  </si>
  <si>
    <t xml:space="preserve"> O plano de aquisições está vinculado ao orçamento e às fontes de financiamento</t>
  </si>
  <si>
    <t>O plano de compras é plurianual</t>
  </si>
  <si>
    <t>Utiliza a cadeia de distribuição existente</t>
  </si>
  <si>
    <t>Serviço de entrega</t>
  </si>
  <si>
    <t>Diferenciado</t>
  </si>
  <si>
    <t>Integrado</t>
  </si>
  <si>
    <t>Acessível</t>
  </si>
  <si>
    <t>Aceitável</t>
  </si>
  <si>
    <t>Suporte de entrega de serviços</t>
  </si>
  <si>
    <t>Treinamento</t>
  </si>
  <si>
    <t>Ferramentas de entrega de serviços</t>
  </si>
  <si>
    <t>Teste de elegibilidade e iniciação</t>
  </si>
  <si>
    <t>A iniciação no mesmo dia está disponível</t>
  </si>
  <si>
    <t>Acompanhamento clínico</t>
  </si>
  <si>
    <t>Avaliação de risco contínua feita</t>
  </si>
  <si>
    <t>Materiais IEC disponíveis</t>
  </si>
  <si>
    <t>Estratégias de redução de danos em vigor para pessoas que usam drogas (troca de agulhas, metadona disponível conforme necessário)</t>
  </si>
  <si>
    <t>Serviços de parceiros fornecidos</t>
  </si>
  <si>
    <t>COVID-19</t>
  </si>
  <si>
    <t>Revisão regular dos dados e feedback fornecido</t>
  </si>
  <si>
    <t>Todos os implementadores alimentam o sistema de dados com dados precisos e oportunos</t>
  </si>
  <si>
    <t>Qualidade</t>
  </si>
  <si>
    <t>Todos os parceiros estão em conformidade com os padrões globais de qualidade</t>
  </si>
  <si>
    <t>As avaliações de qualidade incluem várias abordagens: observação, entrevistas, discussões de grupos focais, verificações de inventário, revisão de documentos</t>
  </si>
  <si>
    <t>Há suporte para melhoria da qualidade</t>
  </si>
  <si>
    <t>Farmacovigilância</t>
  </si>
  <si>
    <t>Existem definições nacionais para a classificação dos EAs, que se alinham aos padrões globais</t>
  </si>
  <si>
    <t>O feedback/acompanhamento do paciente ocorre e é documentado</t>
  </si>
  <si>
    <t>Aconselhamento e relatório de apoio à adesão ao uso eficaz</t>
  </si>
  <si>
    <t>A meta definida nacionalmente (ou seja, trimestral, anual) é atingida</t>
  </si>
  <si>
    <t>Eficácia do programa avaliada</t>
  </si>
  <si>
    <t>Estratégia, política e regulamentação</t>
  </si>
  <si>
    <t>Estratégia Nacional de Prevenção ao HIV</t>
  </si>
  <si>
    <t>Liderança e responsabilidade</t>
  </si>
  <si>
    <t>Engajamento das partes interessadas</t>
  </si>
  <si>
    <t>Planos de trabalho de implementação</t>
  </si>
  <si>
    <t>Avaliação da população em risco</t>
  </si>
  <si>
    <t>Cadeia de suprimentos/LMIS</t>
  </si>
  <si>
    <t>Serviço de entrega</t>
  </si>
  <si>
    <t>Suporte de entrega de serviço</t>
  </si>
  <si>
    <t>Pacote de serviços clínicos</t>
  </si>
  <si>
    <t>Acompanhamento clínico</t>
  </si>
  <si>
    <t>Resultados e indicadores</t>
  </si>
  <si>
    <t>6. Prestação de serviços diferenciados</t>
  </si>
  <si>
    <t>Eficácia do programa avaliada</t>
  </si>
  <si>
    <t>EA</t>
  </si>
  <si>
    <t>Evento adverso</t>
  </si>
  <si>
    <t>Medicamentos antirretrovirais</t>
  </si>
  <si>
    <t>CrCl</t>
  </si>
  <si>
    <t>Teste de depuração de creatina</t>
  </si>
  <si>
    <t>DVR</t>
  </si>
  <si>
    <t>Anel Vaginal Dapivirina</t>
  </si>
  <si>
    <t>Lista de Medicamentos Essenciais</t>
  </si>
  <si>
    <t>Trabalhadora do sexo</t>
  </si>
  <si>
    <t>Aconselhamento e teste de HIV</t>
  </si>
  <si>
    <t>RH</t>
  </si>
  <si>
    <t>Recursos Humanos</t>
  </si>
  <si>
    <t xml:space="preserve"> Populações-chave</t>
  </si>
  <si>
    <t>Sistema de informação para gestão de logística</t>
  </si>
  <si>
    <t>HSH</t>
  </si>
  <si>
    <t xml:space="preserve"> Homens que fazem sexo com homens</t>
  </si>
  <si>
    <t>Plano Estratégico Nacional</t>
  </si>
  <si>
    <t>PEPFAR</t>
  </si>
  <si>
    <t>Plano de Emergência do Presidente para Alívio da AIDS</t>
  </si>
  <si>
    <t>Cuidados pré-natais</t>
  </si>
  <si>
    <t xml:space="preserve"> Evento adverso grave</t>
  </si>
  <si>
    <t>Plano de assistência técnica</t>
  </si>
  <si>
    <t>Agência dos Estados Unidos para o Desenvolvimento Internacional</t>
  </si>
  <si>
    <t>Carga viral</t>
  </si>
  <si>
    <t xml:space="preserve"> Organização Mundial da Saúde</t>
  </si>
  <si>
    <t>As lacunas orçamentárias são identificadas e os planos foram implementados para preencher as lacunas</t>
  </si>
  <si>
    <t>As populações-alvo estão envolvidas no desenvolvimento dos planos de trabalho</t>
  </si>
  <si>
    <t>As populações prioritárias são determinadas pelo perfil epidêmico do HIV, incidência do HIV, prevalência e distribuição geográfica do risco</t>
  </si>
  <si>
    <t xml:space="preserve"> Envolvimento de membros de grupos populacionais prioritários e chave na avaliação de populações em risco</t>
  </si>
  <si>
    <t>As metas são informadas por dados de implementação no país (por exemplo, estudos de demonstração, se aplicável)</t>
  </si>
  <si>
    <t xml:space="preserve"> As metas são desagregadas por gênero, população-chave e idade (com faixas etárias menores para populações mais jovens, ou seja, 15-19., 20-24, 25-29, etc.)</t>
  </si>
  <si>
    <t>Os cronogramas para a realização da meta estão em vigor</t>
  </si>
  <si>
    <t xml:space="preserve"> Metas do Indicador</t>
  </si>
  <si>
    <t xml:space="preserve"> As metas estão vinculadas ao orçamento e às fontes de financiamento</t>
  </si>
  <si>
    <t xml:space="preserve"> As mensagens de criação de demanda são diferenciadas para populações prioritárias e não estigmatizantes e sensíveis</t>
  </si>
  <si>
    <t>A previsão de oferta e demanda é baseada em populações em risco e metas, e considera o crescimento esperado do programa</t>
  </si>
  <si>
    <t>Novo teste de HIV no mês 1</t>
  </si>
  <si>
    <t>Acompanhamento subsequente e teste de HIV em 3 meses (autoteste de HIV com validação clínica é uma opção)</t>
  </si>
  <si>
    <t xml:space="preserve"> Os relatórios de rotina estão em vigor</t>
  </si>
  <si>
    <t>As avaliações de qualidade de dados são padronizadas, ocorrem regularmente e são usadas para resolver problemas de dados</t>
  </si>
  <si>
    <t xml:space="preserve"> Implementadores são capacitados para usar dados na tomada de decisões</t>
  </si>
  <si>
    <t>Metas do indicador</t>
  </si>
  <si>
    <t>Estratégia de comunicação</t>
  </si>
  <si>
    <t xml:space="preserve"> Ferramentas de entrega de serviços</t>
  </si>
  <si>
    <t>Aconselhamento e suporte de uso eficaz</t>
  </si>
  <si>
    <t xml:space="preserve"> Vírus da hepatite B</t>
  </si>
  <si>
    <t xml:space="preserve"> Vírus da hepatite C</t>
  </si>
  <si>
    <t>Oferecendo Profilaxia Pré-Exposição</t>
  </si>
  <si>
    <t>Directrizes Clínicas Nacionais</t>
  </si>
  <si>
    <t>As directrizes têm aprovação ou adesão de associações de fornecedores</t>
  </si>
  <si>
    <r>
      <t>As directrizes s</t>
    </r>
    <r>
      <rPr>
        <sz val="16"/>
        <color theme="3" tint="-0.249977111117893"/>
        <rFont val="Calibri"/>
        <family val="2"/>
      </rPr>
      <t>ã</t>
    </r>
    <r>
      <rPr>
        <sz val="16"/>
        <color theme="3" tint="-0.249977111117893"/>
        <rFont val="Arial Narrow"/>
        <family val="2"/>
      </rPr>
      <t>o informadas pelas directrizes da OMS e experiência no país</t>
    </r>
  </si>
  <si>
    <t>Existe aprovação regulatória de mais de um produto (incluindo TARV genérico) para uso preventivo OU isenções em vigor</t>
  </si>
  <si>
    <t>Engajamento das PTARVes Interessadas</t>
  </si>
  <si>
    <t>coordenação multissetorial com outros ministérios/depTARVamentos (por exemplo, finanças, aplicação da lei, educação, desenvolvimento, etc.) ocorre</t>
  </si>
  <si>
    <t>Um grupo de trabalho técnico com Termos de Referência (ToR) claros fornece coordenação a nível do país</t>
  </si>
  <si>
    <r>
      <t>Gest</t>
    </r>
    <r>
      <rPr>
        <b/>
        <sz val="28"/>
        <rFont val="Calibri"/>
        <family val="2"/>
      </rPr>
      <t>ã</t>
    </r>
    <r>
      <rPr>
        <b/>
        <sz val="28"/>
        <rFont val="Arial Narrow"/>
        <family val="2"/>
      </rPr>
      <t>o do Programa</t>
    </r>
  </si>
  <si>
    <r>
      <t>O GTT inclui representação de conselhos nacionais de SIDA, fabricantes de medicamentos, conselho regulador de medicamentos, associações profissionais (ou seja, associa</t>
    </r>
    <r>
      <rPr>
        <sz val="16"/>
        <color theme="3" tint="-0.249977111117893"/>
        <rFont val="Calibri"/>
        <family val="2"/>
      </rPr>
      <t>çã</t>
    </r>
    <r>
      <rPr>
        <sz val="9.9"/>
        <color theme="3" tint="-0.249977111117893"/>
        <rFont val="Arial Narrow"/>
        <family val="2"/>
      </rPr>
      <t>o</t>
    </r>
    <r>
      <rPr>
        <sz val="16"/>
        <color theme="3" tint="-0.249977111117893"/>
        <rFont val="Arial Narrow"/>
        <family val="2"/>
      </rPr>
      <t>/ordem dos médicos), implementadores locais (ou seja, depTARVamentos subnacionais de saúde), doadores, organizações internacionais e sociedade civil</t>
    </r>
  </si>
  <si>
    <t xml:space="preserve">Foi emitida uma licitação competitiva entre produtos aprovados </t>
  </si>
  <si>
    <t>Segmentação e planeamento</t>
  </si>
  <si>
    <t>Testes de gravidez e opções de planeamento familiar fornecidos (preservativos, pílula anticoncepcional oral, injeções, implante etc.)</t>
  </si>
  <si>
    <t>Fornecimento</t>
  </si>
  <si>
    <t>Plano de Aquisição</t>
  </si>
  <si>
    <r>
      <t>Capacita</t>
    </r>
    <r>
      <rPr>
        <b/>
        <sz val="18"/>
        <color rgb="FF0B554E"/>
        <rFont val="Calibri"/>
        <family val="2"/>
      </rPr>
      <t>çã</t>
    </r>
    <r>
      <rPr>
        <b/>
        <sz val="18"/>
        <color rgb="FF0B554E"/>
        <rFont val="Arial Narrow"/>
        <family val="2"/>
      </rPr>
      <t>o</t>
    </r>
  </si>
  <si>
    <t>Monitoria do Programa</t>
  </si>
  <si>
    <t>As metas para os indicadores de resultados do programa foram estabelecidas nos níveis nacional e provincial</t>
  </si>
  <si>
    <t>As metas são baseadas na incidência e prevalência nacional e provincial do HIV e na avaliação da população em risco</t>
  </si>
  <si>
    <t>Os dados são desagregados por sexo, população-chave e idade (com faixas etárias menores para populações mais jovens, ou seja, 15-19., 20-24, 25-29, etc) e nível provincial</t>
  </si>
  <si>
    <t>Fluxo claro de dados de clínicas &gt; provincial &gt; nível nacional</t>
  </si>
  <si>
    <t>As avaliações de qualidade ocorrem regularmente nos níveis nacional e provincial</t>
  </si>
  <si>
    <t xml:space="preserve">Estão em vigor planos de trabalho a nível nacional e provincial </t>
  </si>
  <si>
    <t xml:space="preserve">Estão em vigor cronogramas e mecanismos de relatórios </t>
  </si>
  <si>
    <t xml:space="preserve">Estão em vigor mecanismos de revisão e monitoria </t>
  </si>
  <si>
    <t>As acções e os elementos do programa têm uma ligação clara com as rubricas orçamentais</t>
  </si>
  <si>
    <t xml:space="preserve"> A abordagem não é estigmatizante - os documentos voltados para o público referem-se a comportamentos de alto risco e não nomeiam populações-chave</t>
  </si>
  <si>
    <t>A nível provincial, os dados são desagregados por gênero, população-chave e idade (com faixas etárias menores para populações mais jovens, ou seja, 15-19., 20-24, 25-29, etc.)</t>
  </si>
  <si>
    <t>Os indicadores e metas estão de acordo com os padrões internacionais (Plano de Emergência do Presidente para o Alívio da SIDA (PEPFAR), directrizes da OMS)</t>
  </si>
  <si>
    <t>Os materiais de comunicação foram testados como piloto</t>
  </si>
  <si>
    <t>Informado pelos dados de utilização do projecto no país (se aplicável)</t>
  </si>
  <si>
    <t>A aquisição de suprimentos é confiável e adequada para atender o consumo actual, com margem para dar conta da demanda crescente</t>
  </si>
  <si>
    <t xml:space="preserve">São observadas boas práticas de distribuição </t>
  </si>
  <si>
    <t>O stock é bem gerido, sem falta de stock, medicamentos fora do prazo são geridos adequadamente</t>
  </si>
  <si>
    <t xml:space="preserve">Estão em vigor mecanismos de garantia de qualidade </t>
  </si>
  <si>
    <t>Documento de orientação de Monitoria e Avaliação de PEP disponível para referência</t>
  </si>
  <si>
    <t>A estratégia de comunicação inclui AMBOS 1) educação básica e conscientização da PEP para a população em geral e 2) estratégia de criação de demanda para indivíduos de maior risco, incluindo informação, educação, materiais de comunicação</t>
  </si>
  <si>
    <t>Vários canais engajados para mobilizar a PEP (mídia de massa, mídia social, educação por pares)</t>
  </si>
  <si>
    <t>Contrato do fabricante para comprar/Fornecimento componentes essenciais do pacote de serviços clínicos de PEP em vigor</t>
  </si>
  <si>
    <t>O fornecimento de componentes essenciais do pacote de serviços clínicos de PEP e suprimentos adjacentes é ininterrupto</t>
  </si>
  <si>
    <t>Os bens chegam a todas as instalações que fornecem PEP (mesmo que não forneçam TARV)</t>
  </si>
  <si>
    <t>O volume de produtos de PEP dispensados por grupo populacional é usado para monitorar a cobertura</t>
  </si>
  <si>
    <t>O LMIS fornece uma imagem precisa do estadio dos produtos do pacote de PEP no país (é avaliado periodicamente)</t>
  </si>
  <si>
    <t>Os serviços de PEP incluem entrega de PEP por pares</t>
  </si>
  <si>
    <t>Instalações que oferecem serviços de PEP oferecem serviços amigáveis para jovens</t>
  </si>
  <si>
    <t>As instalações que fornecem serviços de PEP estão convenientemente localizadas geograficamente</t>
  </si>
  <si>
    <t>A provisão de PEP é não-julgadora e não estigmatizante</t>
  </si>
  <si>
    <t>A provisão da PEP é confidencial e garante o anonimato</t>
  </si>
  <si>
    <t>As ferramentas estão disponíveis e são utilizadas onde quer que os serviços de PEP sejam fornecidos</t>
  </si>
  <si>
    <t>Todos os métodos de opções de prevenção de PEP disponíveis (PEP oral, anel, injetáveis) são discutidos</t>
  </si>
  <si>
    <t>A embalagem da PEP é aceitável para os usuários (ou seja, discreta, amigável para os jovens)</t>
  </si>
  <si>
    <t>Provedores de PEP treinados em indicadores e definições</t>
  </si>
  <si>
    <t>A avaliação de onde e como ampliar a implantação é feita usando ferramentas disponíveis globalmente (por exemplo, OPTIONS Plan4PEP Toolkit, PEP -It, WHO Implementation Toolkit for PEP )</t>
  </si>
  <si>
    <t>Definição de metas do programa, previsão e condução de custos usando métodos e ferramentas baseados em evidências, por exemplo, PEP -it 2.0</t>
  </si>
  <si>
    <t>Inclui todos os componentes clínicos essenciais do programa de PEP , bem como suprimentos adjacentes de PEP (modalidades de PEP - medicamento, anel, injetável; testes de HIV, testes de CrCl, testes de VHB, outros testes de IST, suprimentos de PF, incluindo preservativos, outros)</t>
  </si>
  <si>
    <t xml:space="preserve">Pacote adjacente de PEP </t>
  </si>
  <si>
    <t>Teste de IST (sífilis, clamídia, gonorreia) feito rotineiramente (concomitantemente com visitas de PEP )</t>
  </si>
  <si>
    <t xml:space="preserve">Sistema de M&amp;A de PEP </t>
  </si>
  <si>
    <t xml:space="preserve">Pesquisa periódica de resistência a drogas de HIV para usuários de PEP </t>
  </si>
  <si>
    <r>
      <t>Os serviços de PEP estão disponíveis atrav</t>
    </r>
    <r>
      <rPr>
        <sz val="16"/>
        <color theme="3" tint="-0.249977111117893"/>
        <rFont val="Calibri"/>
        <family val="2"/>
      </rPr>
      <t>é</t>
    </r>
    <r>
      <rPr>
        <sz val="16"/>
        <color theme="3" tint="-0.249977111117893"/>
        <rFont val="Arial Narrow"/>
        <family val="2"/>
      </rPr>
      <t>s de mecanismos liderados pela comunidade (ou seja, contratos sociais, sociedade civil)</t>
    </r>
  </si>
  <si>
    <t>Vinculação a opções preventivas (incluindo PEP) em todos os pontos de testagem para HIV</t>
  </si>
  <si>
    <t>Os serviços de PEP estão disponíveis nas instalações (avaliação de prontidão das instalações realizada em todas as instalações que fornecem PEP )</t>
  </si>
  <si>
    <t>Os serviços de PEP estão disponíveis fora das instalações (ou seja, serviços móveis/de proximidade)</t>
  </si>
  <si>
    <r>
      <t>PEP disponível em postos de atendimento ambulat</t>
    </r>
    <r>
      <rPr>
        <sz val="11.35"/>
        <color theme="3" tint="-0.249977111117893"/>
        <rFont val="Calibri"/>
        <family val="2"/>
      </rPr>
      <t>ó</t>
    </r>
    <r>
      <rPr>
        <sz val="16"/>
        <color theme="3" tint="-0.249977111117893"/>
        <rFont val="Arial Narrow"/>
        <family val="2"/>
      </rPr>
      <t>rio</t>
    </r>
  </si>
  <si>
    <t>As instalações que prestam serviços de PEP oferecem horários de funcionamento estendidos (froa do expediente e fins de semana)</t>
  </si>
  <si>
    <t>Necessidades únicas das populações que acessam a PEP, que podem incluir PC e jovens, são adequadamente abordadas / acomodadas</t>
  </si>
  <si>
    <t>A PEP está incluída no pacote básico de capacitacao para todos os profissionais de saúde</t>
  </si>
  <si>
    <t>Gestores e provedores de PEP treinados em ferramentas de relatórios, cronogramas e definições de indicadores</t>
  </si>
  <si>
    <t>Gestores e provedores de PEP treinados em monitoria de eventos adversos e mecanismos de notificação</t>
  </si>
  <si>
    <t>A capacitação do provedor é avaliado e os capacitadores recebem feedback</t>
  </si>
  <si>
    <t>Auxiliares de trabalho, algoritmos de iniciação e monitoria e ferramentas de aconselhamento de orientação desenvolvidas de acordo com a política e as directrizes nacionais</t>
  </si>
  <si>
    <t>As ferramentas tomam em consideração as necessidades exclusivas de diferentes populações</t>
  </si>
  <si>
    <t>Uma variedade de opções de teste de HIV está disponível (baseadas em instalações, autoteste, divulgação, etc.)</t>
  </si>
  <si>
    <t xml:space="preserve">Estão em vigor links directos de serviços de testagem para o HIV para serviços de prevenção (incluindo serviços de PEP) </t>
  </si>
  <si>
    <r>
      <t>A avaliação de risco de HIV de um indivíduo é uma conversa diferenciada com o provedor - considera a "janela de risco" individual, é orientada para o comportamento, não é baseada em populações-alvo e discute uma combinação de métodos de redução de risco -</t>
    </r>
    <r>
      <rPr>
        <strike/>
        <sz val="16"/>
        <color theme="0" tint="-0.499984740745262"/>
        <rFont val="Arial Narrow"/>
        <family val="2"/>
      </rPr>
      <t xml:space="preserve"> inclui provável comportamento futuro</t>
    </r>
  </si>
  <si>
    <t>Uma avaliação de prontidão individual é implementada antes do início da metodologia de PEP seleccionada</t>
  </si>
  <si>
    <t>Teste de hepatite, vacinação ou tratamento fornecido de acordo com as directrizes nacionais (VHB, VHC)</t>
  </si>
  <si>
    <t>Cadeia de suprimentos / GLSI (gestão logíISTca e sistema de informação)</t>
  </si>
  <si>
    <t>Sífilis e outros testes de IST são fornecidos</t>
  </si>
  <si>
    <t xml:space="preserve">São fornecidos testes para sífilis e outros testes para IST </t>
  </si>
  <si>
    <t>Para fornecimento de PEP oral - função renal avaliada com teste de depuração de creatinina (CrCl). Resultados atrasados não são uma barreira para o início</t>
  </si>
  <si>
    <t>Uso adequado da PEP, incluindo uso eficaz, início e interrupção seguros, tempo necessário para protecção, protecção orientada a eventos (especificamente para PEP oral e homens que fazem sexo com homens (HSH)) e possíveis efeitos colaterais explicados ao cliente</t>
  </si>
  <si>
    <t>EAG (eventos adversos graves) e monitoria de efeitos colaterais</t>
  </si>
  <si>
    <t xml:space="preserve">Estão em vigor procedimentos para testes periódicos de nível de drogas </t>
  </si>
  <si>
    <t xml:space="preserve">Está disponível prescrição de vários meses ou dispensação de vários meses </t>
  </si>
  <si>
    <t>PEP disponível para pacientes que acessam os serviços de consulta pré-natal e pós-natal</t>
  </si>
  <si>
    <t>PEP disponível para pacientes que acessam serviços de Saúde Sexual Reprodutiva (SSR) e planeamento Familiar (PF)</t>
  </si>
  <si>
    <t>PEP disponível para pacientes que buscam testes de IST</t>
  </si>
  <si>
    <t>PEP disponível para parceiros de pacientes que acessam serviços para HIV</t>
  </si>
  <si>
    <t>As instalações que fornecem serviços de PEP recebem pacientes que solicitam a PEP on-line</t>
  </si>
  <si>
    <t>Os pacientes que não retornam para consultas de acompanhamento são contactados</t>
  </si>
  <si>
    <t xml:space="preserve"> Suporte baseado na comunidade/aconselhamento de pares disponível (por exemplo, pacientes especialistas, grupos de apoio de pares)</t>
  </si>
  <si>
    <t>Discussão de risco, prevenção de HIV e PEP com pacientes que não procuram serviços para HIV (pré-natal, pós-natal, SSR, etc.)</t>
  </si>
  <si>
    <t>O aconselhamento inclui: eficácia do método escolhido; uso obrigatório - dosagem diária (PEP oral), mensal ou plurianual (métodos de longa acção); o que fazer se a dose for esquecida, o anel cair</t>
  </si>
  <si>
    <t>O aconselhamento inclui: janela de risco</t>
  </si>
  <si>
    <t xml:space="preserve">O aconselhamento inclui: importância da monitoria contínua durante a PEP </t>
  </si>
  <si>
    <r>
      <t>O aconselhamento inclui: efeitos colaterais e gest</t>
    </r>
    <r>
      <rPr>
        <sz val="16"/>
        <color theme="3" tint="-0.249977111117893"/>
        <rFont val="Calibri"/>
        <family val="2"/>
      </rPr>
      <t>ã</t>
    </r>
    <r>
      <rPr>
        <sz val="16"/>
        <color theme="3" tint="-0.249977111117893"/>
        <rFont val="Arial Narrow"/>
        <family val="2"/>
      </rPr>
      <t>o de efeitos colaterais</t>
    </r>
  </si>
  <si>
    <t>O aconselhamento inclui: apoio continuado</t>
  </si>
  <si>
    <t>O aconselhamento inclui: como interromper e reiniciar a PEP com segurança</t>
  </si>
  <si>
    <t>Link para CMM conforme aplicável e aceitável</t>
  </si>
  <si>
    <t>Estão em vigor programas para incentivar e rastrear a aceitação da vacina COVID-19 entre os usuários de PEP</t>
  </si>
  <si>
    <t>As mensagens contínuas e acesso seguro a modelos de prestação de serviços não baseados em instalações (por exemplo, baseados na comunidade, domiciliares, telessaúde) durante os picos de COVID-19 para evitar a interrupção do serviço</t>
  </si>
  <si>
    <t xml:space="preserve">Estão em vigor directrizes de M&amp;A e Monitoria Global do SIDA (GAM) específicas do país, informadas pelas directrizes da OMS (e PEPFAR, se aplicável), </t>
  </si>
  <si>
    <t>PEP</t>
  </si>
  <si>
    <t>SIGS</t>
  </si>
  <si>
    <t>M&amp;A para PEP incorporado ao SIGS nacional (eletrônico ou em papel, conforme disponível)</t>
  </si>
  <si>
    <t>O SIGS permite a recolha de dados em tempo real</t>
  </si>
  <si>
    <t>PEP como pTARVe da prevenção abrangente do HIV na Estratégia Nacional de HIV</t>
  </si>
  <si>
    <t>A PEP oral e a PEP de acção prolongada (ou seja, DVR e injectáveis) estão incluídas como pTARVe da prevenção abrangente do HIV na Estratégia Nacional de HIV</t>
  </si>
  <si>
    <t>Há detalhes suficientes para orientar a implementação de programas de PEP</t>
  </si>
  <si>
    <t>Visão para implantação da PEP com base na orientação da OMS ou na experiência do país</t>
  </si>
  <si>
    <t>Programa de PEP integrado ao sistema de saúde de rotina</t>
  </si>
  <si>
    <t>A PEP está disponível para todos em risco substancial</t>
  </si>
  <si>
    <t>As directrizes clínicas nacionais de PEP estão em vigor OU a orientação de PEP está incluída nas Directrizes Nacionais de TARV</t>
  </si>
  <si>
    <t>Há detalhes suficientes para direccionar os provedores de PEP numa ou mais das seguintes áreas: triagem e iniciação de elegibilidade, testes laboratoriais, cronograma de monitoria, aconselhamento</t>
  </si>
  <si>
    <t>As directrizes incluem orientações sobre quem pode fornecer PEP e formação necessária</t>
  </si>
  <si>
    <t>As directrizes são aplicáveis e estão disponíveis para todos os provedores de PEP (públicos e privados)</t>
  </si>
  <si>
    <t>As directrizes incluem a promoção de acompanhamento clínico para pessoas que compram PEP online</t>
  </si>
  <si>
    <t>As directrizes incluem PEP oral diária, PEP orientada a eventos e métodos de PEP de acção prolongada (ou seja, DVR, injectáveis)</t>
  </si>
  <si>
    <t>As medidas de prevenção e controlo de infecção por COVID-19 são incorporadas a todas as estratégias, planos e directrizes de prevenção do HIV/PEP</t>
  </si>
  <si>
    <t>Estadio regulatório do medicamento PEP</t>
  </si>
  <si>
    <t>As modalidades de PEP estão incluídas na lista de medicamentos essenciais (LME)</t>
  </si>
  <si>
    <t>O ponto focal da PEP tem liderança e autoridade substanciais dentro do governo nacional</t>
  </si>
  <si>
    <t>O ponto focal da PEP fornece liderança e supervisão para a implementação e monitoria geral do programa nacional de PEP</t>
  </si>
  <si>
    <t>Os implementadores financiados por doadores reportam-se regularmente ao ponto focal de PEP do governo</t>
  </si>
  <si>
    <t>Todos os actores envolvidos na implementação da PEP têm papéis e responsabilidades claros</t>
  </si>
  <si>
    <t>Os usuários finais da PEP estão envolvidos em decisões importantes, incluindo o envolvimento explícito de membros de grupos PC relevantes (por exemplo, HSH, MTS, jovens)</t>
  </si>
  <si>
    <t>Orçamento nacional de PEP em vigor</t>
  </si>
  <si>
    <t xml:space="preserve"> Foi realizado um exercício de custeio, que estima realisticamente o orçamento para todos os componentes do pacote de PEP (modalidades de PEP - medicamento, anel, injetável; testes de laboratório; Recursos Humanos; estratégia de comunicação; sistema de M&amp;A; etc.)</t>
  </si>
  <si>
    <t>Orçamento de PEP (incluindo testes, comunicação, treinamento) é integrado no orçamento geral para a atividade relevante</t>
  </si>
  <si>
    <t>Proporção relevante do programa de PEP é financiada internamente (mínimo &gt; 10%):</t>
  </si>
  <si>
    <t>Política em vigor que permite que o programa de PEP seja financiado internamente de forma contínua</t>
  </si>
  <si>
    <t>Sistema em vigor para IDs de pacientes exclusivos para aqueles em PEP, consistente com a ID existente, se disponível</t>
  </si>
  <si>
    <t>Os dados são usados para monitorar o progresso e informar a mobilização de recursos pré-natais e técnicos</t>
  </si>
  <si>
    <r>
      <t>O progresso é documentado atrav</t>
    </r>
    <r>
      <rPr>
        <sz val="16"/>
        <color theme="3" tint="-0.249977111117893"/>
        <rFont val="Calibri"/>
        <family val="2"/>
      </rPr>
      <t>é</t>
    </r>
    <r>
      <rPr>
        <sz val="16"/>
        <color theme="3" tint="-0.249977111117893"/>
        <rFont val="Arial Narrow"/>
        <family val="2"/>
      </rPr>
      <t>s de um relatório anual a nível do país</t>
    </r>
  </si>
  <si>
    <t>Directrizes de relatórios claras em vigor</t>
  </si>
  <si>
    <t>Todas as partes interessadas relatam num único sistema nacional e os dados são harmonizados</t>
  </si>
  <si>
    <t>Teste de resistência para pessoas que seroconvertem</t>
  </si>
  <si>
    <t>Estão em vigor processos de encaminhamento de pacientes  para vincular aqueles que requerem cuidados adicionais</t>
  </si>
  <si>
    <t>Todas as partes interessadas relatam os EAs numa base regular definida</t>
  </si>
  <si>
    <t>A estratégia de comunicação em torno da PEP faz partes  de uma estratégia mais ampla de comunicação de promoção da saúde sexual</t>
  </si>
  <si>
    <t>Os resultados das avaliações de qualidade são comunicados a todas as partes interessadas e as acções apropriadas são aplicadas</t>
  </si>
  <si>
    <t>As avaliações de qualidade são integradas ao sistema de saúde mais amplo e incluem o sector tradicional</t>
  </si>
  <si>
    <r>
      <t xml:space="preserve">Os dados são divulgados ao GTT em tempo </t>
    </r>
    <r>
      <rPr>
        <sz val="16"/>
        <color theme="3" tint="-0.249977111117893"/>
        <rFont val="Calibri"/>
        <family val="2"/>
      </rPr>
      <t>ú</t>
    </r>
    <r>
      <rPr>
        <sz val="11.35"/>
        <color theme="3" tint="-0.249977111117893"/>
        <rFont val="Arial Narrow"/>
        <family val="2"/>
      </rPr>
      <t>til</t>
    </r>
  </si>
  <si>
    <r>
      <t>A aquisição é feita atrav</t>
    </r>
    <r>
      <rPr>
        <sz val="16"/>
        <color rgb="FF606264"/>
        <rFont val="Calibri"/>
        <family val="2"/>
      </rPr>
      <t>é</t>
    </r>
    <r>
      <rPr>
        <sz val="16"/>
        <color rgb="FF606264"/>
        <rFont val="Arial Narrow"/>
        <family val="2"/>
      </rPr>
      <t>s de licitação competitiva</t>
    </r>
  </si>
  <si>
    <t>Gestores e provedores de PEP treinados na prestação de serviços de PEP sem julgamento e sem preconceitos</t>
  </si>
  <si>
    <t>Os gestore se provedores de PEP recebem capacitação específica para cargos efectivos e orientação e suporte contínuos</t>
  </si>
  <si>
    <t>A realização de triagem de infecção aguda pelo HIV, que pode incluir teste de carga viral (CV) para pacientes com sintomas (uma orientação clara está disponível se a CV não estiverdisponível)</t>
  </si>
  <si>
    <t xml:space="preserve"> Mecanismos de responsabilidade que direccionam o fluxo de dados e garantem que a recolha de dados de qualidade esteja em vigor e seja aplicada</t>
  </si>
  <si>
    <t xml:space="preserve"> Os dados são disseminados para os níveis provinciais </t>
  </si>
  <si>
    <t>Os dados são usados para detectar eventos adversos (EAs), avaliar o padrão de atendimento, medir o progresso em direcção ao alcance dos objectivos do programa e orientar a tomada de decisões</t>
  </si>
  <si>
    <r>
      <t xml:space="preserve"> A gest</t>
    </r>
    <r>
      <rPr>
        <sz val="16"/>
        <color theme="3" tint="-0.249977111117893"/>
        <rFont val="Calibri"/>
        <family val="2"/>
      </rPr>
      <t>ã</t>
    </r>
    <r>
      <rPr>
        <sz val="16"/>
        <color theme="3" tint="-0.249977111117893"/>
        <rFont val="Arial Narrow"/>
        <family val="2"/>
      </rPr>
      <t>o de EAs é padronizada em todo o programa</t>
    </r>
  </si>
  <si>
    <t xml:space="preserve"> Há relatórios precisos de Eas</t>
  </si>
  <si>
    <t>Acolhimento de PEP</t>
  </si>
  <si>
    <t>Acolhimento de PEP indicadores para todas as modalidades de PEP disponíveis (PEP oral, anel, injetáveis de acção prolongada) estão em vigor</t>
  </si>
  <si>
    <t>A avaliacção da eficácia pode incluir:</t>
  </si>
  <si>
    <t>A avaliacção inclui avaliacção de impacto (# infecções por HIV evitadas)</t>
  </si>
  <si>
    <t>A avaliacção inclui o indicador de benefícios colaterais (# HIV+ identificado através do programa PEP)</t>
  </si>
  <si>
    <t>A avaliacção é feita rotineiramente</t>
  </si>
  <si>
    <t xml:space="preserve"> Os indicadores são definidos como: % de pessoas elegíveis que iniciaram [modalidade de PEP seleccionada] durante o período do relatório</t>
  </si>
  <si>
    <t>Os indicadores para [modalidade de PEP seleccionada] são desagregados por usuários de PEP pela primeira vez e repetidos</t>
  </si>
  <si>
    <t>Acolhimento de PEP os dados do indicador são recolhidos trimestralmente</t>
  </si>
  <si>
    <t xml:space="preserve">Estão em vigor indicadores de continuação da PEP para todas as modalidades de PEP disponíveis (PEP oral, anel, injetáveis de acção prolongada) </t>
  </si>
  <si>
    <t>Os indicadores são definidos como: % de usuários de [seleccione a modalidade de PEP] que continuaram [seleccione a modalidade de PEP] por 3 meses consecutivos após o início durante o período do relatório</t>
  </si>
  <si>
    <t>Os indicadores são definidos como: número de pessoas que receberam [seleccione a modalidade de PEP] pelo menos uma vez durante o período do relatório</t>
  </si>
  <si>
    <t>Os dados do indicador da continuação da PEP são recolhidos trimestralmente</t>
  </si>
  <si>
    <t>Os indicadores para [modalidade de PEP seleccionada] são desagregados por gênero, populacção-chave, unidade geográfica e idade (com faixas etárias menores para populações mais jovens, ou seja, 15-19., 20-24, 25-29, etc.)</t>
  </si>
  <si>
    <t>Actualmente em PEP indicadores para todas as modalidades de PEP disponíveis (PEP oral, anel, injetáveis de acção prolongada) estão em vigor</t>
  </si>
  <si>
    <t>Actualmente os dados do indicador PEP são recolhidos trimestralmente</t>
  </si>
  <si>
    <t>Os indicadores para [modalidade de PEP seleccionada] são desagregados por gênero, populacção-chave, unidade geográfica e idade (com faixas etárias menores para populações mais jovens, ou seja, 15-19., 20-24, 25-29, etc.) idade, sexo, unidade geográfica e podem ser desagregados por populacção prioritária</t>
  </si>
  <si>
    <t>Indicadores de seroconversão entre usuários de PEP (para todas as modalidades de PEP disponíveis) estão em vigor</t>
  </si>
  <si>
    <t>Os indicadores são claramente definidos, incluindo: separados pelo momento da seroconversão, ou seja, durante a PEP e após a descontinuação</t>
  </si>
  <si>
    <t>A resistência a drogas entre seroconvertidos é avaliada</t>
  </si>
  <si>
    <t xml:space="preserve"> Histórico de uso de PEP avaliado entre seroconvertidos</t>
  </si>
  <si>
    <t>Os indicadores para [modalidade de PEP seleccionada] são desagregados por gênero, populacção-chave, unidade geográfica e idade (com faixas etárias menores para populações mais jovens, ou seja, 15-19., 20-24, 25-29, etc.) O indicador é desagregado por idade, sexo, unidade geográfica e pode ser desagregado por populacção prioritária</t>
  </si>
  <si>
    <t xml:space="preserve"> A avaliacção inclui indicador de compensacção de risco (vigilância IST)</t>
  </si>
  <si>
    <t>O programa se adapta às mudanças na incidência e risco de HIV</t>
  </si>
  <si>
    <t>Seroconversão entre PEP Comercial</t>
  </si>
  <si>
    <t>PEP actual</t>
  </si>
  <si>
    <t>Continuação da PEP</t>
  </si>
  <si>
    <t>Acolhimento da PEP</t>
  </si>
  <si>
    <r>
      <t>Gest</t>
    </r>
    <r>
      <rPr>
        <b/>
        <sz val="24"/>
        <rFont val="Calibri"/>
        <family val="2"/>
      </rPr>
      <t>ã</t>
    </r>
    <r>
      <rPr>
        <b/>
        <sz val="24"/>
        <rFont val="Arial"/>
        <family val="2"/>
      </rPr>
      <t>o do Programa</t>
    </r>
  </si>
  <si>
    <t>Quantificação da necessidade de bens</t>
  </si>
  <si>
    <t>Plano de compras de bens</t>
  </si>
  <si>
    <t>Monitoria do programa</t>
  </si>
  <si>
    <t>Directriz Clínica Nacional</t>
  </si>
  <si>
    <t>Sistema de M&amp;A de PEP</t>
  </si>
  <si>
    <t>Pacote adjacente de PEP</t>
  </si>
  <si>
    <t>Continuidade de PEP</t>
  </si>
  <si>
    <t>Seroconversão entre usuários de PEP</t>
  </si>
  <si>
    <t>Acções propostas (por exemplo, suporte necessário ou acções corretivas).</t>
  </si>
  <si>
    <t>CDC (2017). PrEP Guidelines: CDC provider supplement</t>
  </si>
  <si>
    <t>WHO (2016).Consolidated guidelines on the use of antiretroviral drugs for treating and preventing HIV infection</t>
  </si>
  <si>
    <t>WHO (2017). Implementation tool for pre-exposure prophylaxis of HIV infection</t>
  </si>
  <si>
    <t>OPTIONS (2019). Provider training package: Effective delivery of oral PrEP for adolescent girls and young women</t>
  </si>
  <si>
    <t>OPTIONS (2019). PrEP-it tool</t>
  </si>
  <si>
    <t>WHO (2016). Recommendations for a public health approach - Second edition</t>
  </si>
  <si>
    <t>UNAIDS (2017). HIV Prevention 2020 Road Map</t>
  </si>
  <si>
    <t>USAID (2005). Guidelines for managing HIV supply chain</t>
  </si>
  <si>
    <t>WHO (2015). WHO good distribution practices for pharmaceutical products</t>
  </si>
  <si>
    <t>WHO (2017). WHO implementation tool for pre-exposure prophylaxis of HIV infection</t>
  </si>
  <si>
    <t>WHO (2019) What’s the 2+1+1? Event-driven oral pre-exposure prophylaxis to prevent HIV for men who have sex with men: Update to WHO’s recommendation on oral PrEP</t>
  </si>
  <si>
    <t>WHO (2021) Updated recommendations on HIV prevention, infant diagnosis, antiretroviral initiation and monitoring</t>
  </si>
  <si>
    <t>WHO (2020) HIV drug resistance surveillance in countries scaling up pre-exposure prophylaxis</t>
  </si>
  <si>
    <t>WHO (2020) Consolidated HIV strategic information guidelines: driving impact through programme monitoring and management</t>
  </si>
  <si>
    <t>PEPFAR (2020) Monitoring, Evaluation, and Reporting Indicator Reference Guide - MER 2.0 (Version 2.5)</t>
  </si>
  <si>
    <t>WHO (2019) Prevention and control of sexually transmitted infections (STIs) in the era of oral pre-exposure prophylaxis (PrEP) for HIV</t>
  </si>
  <si>
    <t>UNAIDS End Inequalities. End AIDS. Global AIDS Strategy 2021-2026</t>
  </si>
  <si>
    <t>WHO (2018) Implementation tool for pre-exposure prophylaxis (PrEP) of HIV infection. Module 12: Adolescents and young adults</t>
  </si>
  <si>
    <t xml:space="preserve">PrEP Learning Network (2019) Target setting for PrEP </t>
  </si>
  <si>
    <t>UNAIDS (2019) Scorecards and Country Posters in the Global HIV Prevention Coalition</t>
  </si>
  <si>
    <t>Joint United Nations Programme on HIV/AIDS. (2020). Maintaining and prioritizing HIV prevention services in the time of COVID-19.</t>
  </si>
  <si>
    <t>Joint United Nations Programme on HIV/AIDS. (2020). Condoms and lubricants in the time of COVID-19. Sustaining supplies and people-centred approaches to meet the need in low- and middle-income countries.</t>
  </si>
  <si>
    <t xml:space="preserve">Joint United Nations Programme on HIV/AIDS. (2020). UNAIDS highlights six critical actions to put gender equality at the centre of COVID-19 responses. </t>
  </si>
  <si>
    <t>Joint United Nations Programme on HIV/AIDS. (2020). Strategic Considerations for Mitigating the Impact of COVID-19 on Key-Population-Focused HIV Programs.</t>
  </si>
  <si>
    <t xml:space="preserve">Joint United Nations Programme on HIV/AIDS. (2020). Preventing HIV and other STIs among women and girls using contraceptive services in contexts with high HIV incidence. </t>
  </si>
  <si>
    <t xml:space="preserve">Joint United Nations Programme on HIV/AIDS. (2021). Going Online: A Budgeting and Programming Aid for Virtual HIV Interventions. </t>
  </si>
  <si>
    <t>UNAIDS. (2019) Global HIV Prevention Coalition prevention scorecards and posters</t>
  </si>
  <si>
    <t>RAMJ</t>
  </si>
  <si>
    <t>Cuidado pré-natal</t>
  </si>
  <si>
    <t>TARV</t>
  </si>
  <si>
    <t>LME</t>
  </si>
  <si>
    <t>Planeamento familiar</t>
  </si>
  <si>
    <t>TS</t>
  </si>
  <si>
    <t>VHB</t>
  </si>
  <si>
    <t>ATH</t>
  </si>
  <si>
    <t>VHC</t>
  </si>
  <si>
    <t>Sistema de Informações de Gestão em Saúde</t>
  </si>
  <si>
    <t>PC</t>
  </si>
  <si>
    <t>SIGL</t>
  </si>
  <si>
    <t>Monitoria e Avaliação</t>
  </si>
  <si>
    <t>PEN</t>
  </si>
  <si>
    <t>EAG</t>
  </si>
  <si>
    <t>SSR</t>
  </si>
  <si>
    <t>IST</t>
  </si>
  <si>
    <t>TdR</t>
  </si>
  <si>
    <t>GTT</t>
  </si>
  <si>
    <t>UNDP</t>
  </si>
  <si>
    <t>CV</t>
  </si>
  <si>
    <t>CMM</t>
  </si>
  <si>
    <t>OMS</t>
  </si>
  <si>
    <r>
      <rPr>
        <sz val="16"/>
        <color theme="3" tint="-0.249977111117893"/>
        <rFont val="Calibri"/>
        <family val="2"/>
      </rPr>
      <t>é</t>
    </r>
    <r>
      <rPr>
        <sz val="11.35"/>
        <color theme="3" tint="-0.249977111117893"/>
        <rFont val="Arial Narrow"/>
        <family val="2"/>
      </rPr>
      <t xml:space="preserve"> </t>
    </r>
    <r>
      <rPr>
        <sz val="16"/>
        <color theme="3" tint="-0.249977111117893"/>
        <rFont val="Arial Narrow"/>
        <family val="2"/>
      </rPr>
      <t xml:space="preserve">fornecido aconselhamento diferenciado e individualizado </t>
    </r>
  </si>
  <si>
    <r>
      <t xml:space="preserve">é avaliado o uso efectivo da PEP pelas partes e </t>
    </r>
    <r>
      <rPr>
        <sz val="16"/>
        <color theme="3" tint="-0.249977111117893"/>
        <rFont val="Calibri"/>
        <family val="2"/>
      </rPr>
      <t>é</t>
    </r>
    <r>
      <rPr>
        <sz val="11.35"/>
        <color theme="3" tint="-0.249977111117893"/>
        <rFont val="Arial Narrow"/>
        <family val="2"/>
      </rPr>
      <t xml:space="preserve"> feita </t>
    </r>
    <r>
      <rPr>
        <sz val="16"/>
        <color theme="3" tint="-0.249977111117893"/>
        <rFont val="Arial Narrow"/>
        <family val="2"/>
      </rPr>
      <t>discussão do risco contínuo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</si>
</sst>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3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theme="9" tint="-0.249977111117893"/>
      <name val="Arial"/>
      <family val="2"/>
    </font>
    <font>
      <sz val="9"/>
      <color theme="0"/>
      <name val="Arial"/>
      <family val="2"/>
    </font>
    <font>
      <sz val="11"/>
      <color theme="1"/>
      <name val="Arial Narrow"/>
      <family val="2"/>
    </font>
    <font>
      <sz val="10"/>
      <name val="Arial"/>
      <family val="2"/>
    </font>
    <font>
      <b/>
      <sz val="18"/>
      <color theme="9" tint="-0.249977111117893"/>
      <name val="Arial"/>
      <family val="2"/>
    </font>
    <font>
      <b/>
      <sz val="24"/>
      <name val="Arial"/>
      <family val="2"/>
    </font>
    <font>
      <sz val="4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9"/>
      <color indexed="81"/>
      <name val="Tahoma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b/>
      <i/>
      <u/>
      <sz val="10"/>
      <name val="Arial"/>
      <family val="2"/>
    </font>
    <font>
      <sz val="12"/>
      <color theme="0" tint="-4.9989318521683403E-2"/>
      <name val="Arial Narrow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sz val="9"/>
      <color theme="0" tint="-4.9989318521683403E-2"/>
      <name val="Arial"/>
      <family val="2"/>
    </font>
    <font>
      <b/>
      <sz val="16"/>
      <name val="Arial Narrow"/>
      <family val="2"/>
    </font>
    <font>
      <sz val="16"/>
      <color theme="3" tint="-0.249977111117893"/>
      <name val="Arial Narrow"/>
      <family val="2"/>
    </font>
    <font>
      <b/>
      <sz val="18"/>
      <color theme="9"/>
      <name val="Arial Narrow"/>
      <family val="2"/>
    </font>
    <font>
      <b/>
      <sz val="26"/>
      <color theme="0"/>
      <name val="Arial Narrow"/>
      <family val="2"/>
    </font>
    <font>
      <sz val="16"/>
      <color theme="9" tint="-0.499984740745262"/>
      <name val="Arial"/>
      <family val="2"/>
    </font>
    <font>
      <b/>
      <sz val="18"/>
      <color theme="9" tint="-0.499984740745262"/>
      <name val="Arial Narrow"/>
      <family val="2"/>
    </font>
    <font>
      <b/>
      <sz val="16"/>
      <color theme="9" tint="-0.499984740745262"/>
      <name val="Arial Narrow"/>
      <family val="2"/>
    </font>
    <font>
      <sz val="18"/>
      <color theme="0" tint="-4.9989318521683403E-2"/>
      <name val="Arial Narrow"/>
      <family val="2"/>
    </font>
    <font>
      <sz val="18"/>
      <name val="Arial Narrow"/>
      <family val="2"/>
    </font>
    <font>
      <sz val="16"/>
      <name val="Arial Narrow"/>
      <family val="2"/>
    </font>
    <font>
      <sz val="16"/>
      <color theme="0" tint="-4.9989318521683403E-2"/>
      <name val="Arial Narrow"/>
      <family val="2"/>
    </font>
    <font>
      <b/>
      <sz val="22"/>
      <color theme="1" tint="0.249977111117893"/>
      <name val="Arial Narrow"/>
      <family val="2"/>
    </font>
    <font>
      <b/>
      <sz val="12"/>
      <name val="Arial Narrow"/>
      <family val="2"/>
    </font>
    <font>
      <b/>
      <sz val="28"/>
      <name val="Arial Narrow"/>
      <family val="2"/>
    </font>
    <font>
      <sz val="12"/>
      <color theme="9"/>
      <name val="Arial Narrow"/>
      <family val="2"/>
    </font>
    <font>
      <sz val="12"/>
      <color theme="0" tint="-4.9989318521683403E-2"/>
      <name val="Calibri Light"/>
      <family val="2"/>
    </font>
    <font>
      <sz val="12"/>
      <color theme="9"/>
      <name val="Calibri Light"/>
      <family val="2"/>
    </font>
    <font>
      <sz val="12"/>
      <name val="Calibri Light"/>
      <family val="2"/>
    </font>
    <font>
      <sz val="16"/>
      <color rgb="FFFF0000"/>
      <name val="Arial Narrow"/>
      <family val="2"/>
    </font>
    <font>
      <sz val="18"/>
      <color theme="9"/>
      <name val="Arial Narrow"/>
      <family val="2"/>
    </font>
    <font>
      <b/>
      <sz val="16"/>
      <color theme="3" tint="-0.249977111117893"/>
      <name val="Arial Narrow"/>
      <family val="2"/>
    </font>
    <font>
      <b/>
      <sz val="18"/>
      <color theme="9" tint="-0.249977111117893"/>
      <name val="Arial Narrow"/>
      <family val="2"/>
    </font>
    <font>
      <sz val="12"/>
      <color rgb="FF000000"/>
      <name val="Arial Narrow"/>
      <family val="2"/>
    </font>
    <font>
      <sz val="12"/>
      <color rgb="FFFF0000"/>
      <name val="Arial Narrow"/>
      <family val="2"/>
    </font>
    <font>
      <sz val="9"/>
      <color rgb="FFFF0000"/>
      <name val="Arial"/>
      <family val="2"/>
    </font>
    <font>
      <b/>
      <sz val="16"/>
      <color rgb="FF404040"/>
      <name val="Arial Narrow"/>
      <family val="2"/>
    </font>
    <font>
      <b/>
      <sz val="28"/>
      <color theme="1"/>
      <name val="Arial Narrow"/>
      <family val="2"/>
    </font>
    <font>
      <sz val="12"/>
      <color rgb="FFFF0000"/>
      <name val="Arial Nova Cond"/>
      <family val="2"/>
    </font>
    <font>
      <sz val="18"/>
      <color rgb="FFFF0000"/>
      <name val="Arial Narrow"/>
      <family val="2"/>
    </font>
    <font>
      <sz val="12"/>
      <color theme="4"/>
      <name val="Arial Narrow"/>
      <family val="2"/>
    </font>
    <font>
      <sz val="12"/>
      <color theme="4"/>
      <name val="Arial Nova Cond"/>
      <family val="2"/>
    </font>
    <font>
      <sz val="12"/>
      <color theme="4"/>
      <name val="Calibri Light"/>
      <family val="2"/>
    </font>
    <font>
      <i/>
      <sz val="9"/>
      <color rgb="FFFF0000"/>
      <name val="Arial"/>
      <family val="2"/>
    </font>
    <font>
      <sz val="12"/>
      <name val="Arial Nova Cond"/>
      <family val="2"/>
    </font>
    <font>
      <sz val="9"/>
      <name val="Calibri Light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3" tint="-0.249977111117893"/>
      <name val="Arial Narrow"/>
      <family val="2"/>
    </font>
    <font>
      <b/>
      <sz val="26"/>
      <color rgb="FFFFFFFF"/>
      <name val="Arial Narrow"/>
      <family val="2"/>
    </font>
    <font>
      <b/>
      <sz val="18"/>
      <color rgb="FF0B554E"/>
      <name val="Arial Narrow"/>
      <family val="2"/>
    </font>
    <font>
      <b/>
      <sz val="16"/>
      <color rgb="FF0B554E"/>
      <name val="Arial Narrow"/>
      <family val="2"/>
    </font>
    <font>
      <sz val="12"/>
      <color rgb="FFFFFFFF"/>
      <name val="Arial Narrow"/>
      <family val="2"/>
    </font>
    <font>
      <sz val="16"/>
      <color rgb="FF0B554E"/>
      <name val="Arial"/>
      <family val="2"/>
    </font>
    <font>
      <sz val="16"/>
      <color rgb="FF606264"/>
      <name val="Arial Narrow"/>
      <family val="2"/>
    </font>
    <font>
      <b/>
      <sz val="16"/>
      <color theme="0"/>
      <name val="Arial Narrow"/>
      <family val="2"/>
    </font>
    <font>
      <sz val="12"/>
      <color theme="1" tint="0.249977111117893"/>
      <name val="Arial Narrow"/>
      <family val="2"/>
    </font>
    <font>
      <sz val="10"/>
      <name val="Arial Narrow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6"/>
      <color theme="1"/>
      <name val="Arial Narrow"/>
      <family val="2"/>
    </font>
    <font>
      <sz val="16"/>
      <color theme="1"/>
      <name val="Arial Narrow"/>
      <family val="2"/>
    </font>
    <font>
      <sz val="16"/>
      <color theme="1"/>
      <name val="Calibri"/>
      <family val="2"/>
      <scheme val="minor"/>
    </font>
    <font>
      <sz val="16"/>
      <color theme="0" tint="-0.499984740745262"/>
      <name val="Arial Narrow"/>
      <family val="2"/>
    </font>
    <font>
      <strike/>
      <sz val="16"/>
      <color theme="0" tint="-0.499984740745262"/>
      <name val="Arial Narrow"/>
      <family val="2"/>
    </font>
    <font>
      <sz val="12"/>
      <color theme="0" tint="-0.499984740745262"/>
      <name val="Arial Narrow"/>
      <family val="2"/>
    </font>
    <font>
      <sz val="16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2"/>
      <color theme="0" tint="-0.499984740745262"/>
      <name val="Calibri Light"/>
      <family val="2"/>
    </font>
    <font>
      <sz val="10"/>
      <color theme="1"/>
      <name val="Arial Narrow"/>
      <family val="2"/>
    </font>
    <font>
      <sz val="12"/>
      <color theme="8" tint="-0.499984740745262"/>
      <name val="Arial Narrow"/>
      <family val="2"/>
    </font>
    <font>
      <b/>
      <sz val="72"/>
      <color theme="8" tint="-0.499984740745262"/>
      <name val="Arial Narrow"/>
      <family val="2"/>
    </font>
    <font>
      <sz val="12"/>
      <color theme="8" tint="-0.499984740745262"/>
      <name val="Arial Nova Cond"/>
      <family val="2"/>
    </font>
    <font>
      <b/>
      <sz val="26"/>
      <color theme="8" tint="-0.499984740745262"/>
      <name val="Arial Narrow"/>
      <family val="2"/>
    </font>
    <font>
      <sz val="9"/>
      <color theme="8" tint="-0.499984740745262"/>
      <name val="Arial"/>
      <family val="2"/>
    </font>
    <font>
      <sz val="9"/>
      <color theme="8" tint="-0.499984740745262"/>
      <name val="Calibri Light"/>
      <family val="2"/>
    </font>
    <font>
      <sz val="12"/>
      <color theme="9" tint="-0.249977111117893"/>
      <name val="Arial Narrow"/>
      <family val="2"/>
    </font>
    <font>
      <b/>
      <sz val="26"/>
      <color theme="9" tint="-0.249977111117893"/>
      <name val="Arial Narrow"/>
      <family val="2"/>
    </font>
    <font>
      <b/>
      <sz val="72"/>
      <color theme="9" tint="-0.249977111117893"/>
      <name val="Arial Narrow"/>
      <family val="2"/>
    </font>
    <font>
      <b/>
      <sz val="26"/>
      <color theme="3" tint="-0.249977111117893"/>
      <name val="Arial Narrow"/>
      <family val="2"/>
    </font>
    <font>
      <sz val="16"/>
      <color theme="3" tint="-0.249977111117893"/>
      <name val="Calibri"/>
      <family val="2"/>
    </font>
    <font>
      <sz val="9.9"/>
      <color theme="3" tint="-0.249977111117893"/>
      <name val="Arial Narrow"/>
      <family val="2"/>
    </font>
    <font>
      <b/>
      <sz val="28"/>
      <name val="Calibri"/>
      <family val="2"/>
    </font>
    <font>
      <b/>
      <sz val="18"/>
      <color rgb="FF0B554E"/>
      <name val="Calibri"/>
      <family val="2"/>
    </font>
    <font>
      <sz val="11"/>
      <color rgb="FFFF0000"/>
      <name val="Calibri"/>
      <family val="2"/>
      <scheme val="minor"/>
    </font>
    <font>
      <sz val="11.35"/>
      <color theme="3" tint="-0.249977111117893"/>
      <name val="Arial Narrow"/>
      <family val="2"/>
    </font>
    <font>
      <sz val="11.35"/>
      <color theme="3" tint="-0.249977111117893"/>
      <name val="Calibri"/>
      <family val="2"/>
    </font>
    <font>
      <sz val="16"/>
      <color rgb="FF606264"/>
      <name val="Calibri"/>
      <family val="2"/>
    </font>
    <font>
      <b/>
      <sz val="24"/>
      <name val="Calibri"/>
      <family val="2"/>
    </font>
    <font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 tint="-0.249977111117893"/>
      <name val="Arial Narrow"/>
      <family val="2"/>
    </font>
    <font>
      <b/>
      <sz val="22"/>
      <color theme="1" tint="-0.249977111117893"/>
      <name val="Arial Narrow"/>
      <family val="2"/>
    </font>
    <font>
      <sz val="12"/>
      <color theme="1" tint="-0.249977111117893"/>
      <name val="Arial Narrow"/>
      <family val="2"/>
    </font>
    <font>
      <sz val="12"/>
      <color theme="1" tint="-0.249977111117893"/>
      <name val="Arial Nova Cond"/>
      <family val="2"/>
    </font>
    <font>
      <b/>
      <sz val="26"/>
      <color theme="1" tint="-0.249977111117893"/>
      <name val="Arial Narrow"/>
      <family val="2"/>
    </font>
    <font>
      <sz val="9"/>
      <color theme="1" tint="-0.249977111117893"/>
      <name val="Arial"/>
      <family val="2"/>
    </font>
    <font>
      <sz val="9"/>
      <color theme="1" tint="-0.249977111117893"/>
      <name val="Calibri Light"/>
      <family val="2"/>
    </font>
    <font>
      <sz val="18"/>
      <color theme="1" tint="-0.249977111117893"/>
      <name val="Arial Narrow"/>
      <family val="2"/>
    </font>
    <font>
      <b/>
      <sz val="14"/>
      <color theme="1" tint="-0.249977111117893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rgb="FF107E74"/>
        <bgColor rgb="FF000000"/>
      </patternFill>
    </fill>
    <fill>
      <patternFill patternType="solid">
        <fgColor rgb="FFFFFFFF"/>
        <bgColor rgb="FF000000"/>
      </patternFill>
    </fill>
  </fills>
  <borders count="124">
    <border>
      <left/>
      <right/>
      <top/>
      <bottom/>
      <diagonal/>
    </border>
    <border>
      <left/>
      <right/>
      <top style="medium">
        <color theme="9"/>
      </top>
      <bottom/>
      <diagonal/>
    </border>
    <border>
      <left/>
      <right/>
      <top style="thick">
        <color theme="0"/>
      </top>
      <bottom style="medium">
        <color theme="9"/>
      </bottom>
      <diagonal/>
    </border>
    <border>
      <left/>
      <right/>
      <top style="thin">
        <color theme="2"/>
      </top>
      <bottom style="medium">
        <color theme="9"/>
      </bottom>
      <diagonal/>
    </border>
    <border>
      <left/>
      <right/>
      <top/>
      <bottom style="medium">
        <color theme="9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medium">
        <color theme="2"/>
      </top>
      <bottom style="thin">
        <color theme="2"/>
      </bottom>
      <diagonal/>
    </border>
    <border>
      <left/>
      <right/>
      <top style="medium">
        <color theme="2"/>
      </top>
      <bottom/>
      <diagonal/>
    </border>
    <border>
      <left/>
      <right/>
      <top style="medium">
        <color theme="2"/>
      </top>
      <bottom style="medium">
        <color theme="2"/>
      </bottom>
      <diagonal/>
    </border>
    <border>
      <left/>
      <right/>
      <top style="medium">
        <color theme="9"/>
      </top>
      <bottom style="medium">
        <color theme="2"/>
      </bottom>
      <diagonal/>
    </border>
    <border>
      <left/>
      <right/>
      <top style="medium">
        <color theme="3"/>
      </top>
      <bottom/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/>
      <top/>
      <bottom style="thin">
        <color theme="2"/>
      </bottom>
      <diagonal/>
    </border>
    <border>
      <left/>
      <right/>
      <top style="medium">
        <color theme="9"/>
      </top>
      <bottom style="thin">
        <color theme="2"/>
      </bottom>
      <diagonal/>
    </border>
    <border>
      <left/>
      <right/>
      <top/>
      <bottom style="thin">
        <color theme="0" tint="-0.249977111117893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 style="thin">
        <color theme="0" tint="-0.249977111117893"/>
      </bottom>
      <diagonal/>
    </border>
    <border>
      <left/>
      <right/>
      <top/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249977111117893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/>
      <right/>
      <top style="thin">
        <color theme="2"/>
      </top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9"/>
      </top>
      <bottom style="medium">
        <color theme="0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/>
      </right>
      <top style="medium">
        <color theme="8" tint="-0.249977111117893"/>
      </top>
      <bottom style="thin">
        <color theme="2"/>
      </bottom>
      <diagonal/>
    </border>
    <border>
      <left/>
      <right style="medium">
        <color theme="0"/>
      </right>
      <top style="medium">
        <color theme="0" tint="-0.249977111117893"/>
      </top>
      <bottom style="thin">
        <color theme="2"/>
      </bottom>
      <diagonal/>
    </border>
    <border>
      <left/>
      <right/>
      <top style="thin">
        <color theme="0" tint="-0.34998626667073579"/>
      </top>
      <bottom style="medium">
        <color theme="2"/>
      </bottom>
      <diagonal/>
    </border>
    <border>
      <left style="medium">
        <color theme="0"/>
      </left>
      <right/>
      <top style="medium">
        <color theme="9"/>
      </top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 tint="0.39997558519241921"/>
      </bottom>
      <diagonal/>
    </border>
    <border>
      <left/>
      <right/>
      <top style="thin">
        <color theme="0" tint="-0.34998626667073579"/>
      </top>
      <bottom style="medium">
        <color theme="3" tint="0.39997558519241921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3" tint="0.39997558519241921"/>
      </top>
      <bottom style="medium">
        <color theme="0" tint="-0.34998626667073579"/>
      </bottom>
      <diagonal/>
    </border>
    <border>
      <left/>
      <right/>
      <top style="medium">
        <color theme="2"/>
      </top>
      <bottom style="medium">
        <color theme="0" tint="-0.34998626667073579"/>
      </bottom>
      <diagonal/>
    </border>
    <border>
      <left/>
      <right style="medium">
        <color theme="0"/>
      </right>
      <top style="medium">
        <color theme="2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3" tint="0.39997558519241921"/>
      </top>
      <bottom/>
      <diagonal/>
    </border>
    <border>
      <left/>
      <right/>
      <top style="medium">
        <color theme="3" tint="0.39997558519241921"/>
      </top>
      <bottom style="thin">
        <color theme="0" tint="-0.249977111117893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/>
      <diagonal/>
    </border>
    <border>
      <left/>
      <right style="thin">
        <color rgb="FFB7AEA8"/>
      </right>
      <top/>
      <bottom/>
      <diagonal/>
    </border>
    <border>
      <left style="thin">
        <color rgb="FFB7AEA8"/>
      </left>
      <right style="thin">
        <color rgb="FFB7AEA8"/>
      </right>
      <top/>
      <bottom/>
      <diagonal/>
    </border>
    <border>
      <left/>
      <right/>
      <top style="medium">
        <color rgb="FFB3B4B5"/>
      </top>
      <bottom style="medium">
        <color rgb="FFB3B4B5"/>
      </bottom>
      <diagonal/>
    </border>
    <border>
      <left/>
      <right/>
      <top style="medium">
        <color rgb="FFB3B4B5"/>
      </top>
      <bottom/>
      <diagonal/>
    </border>
    <border>
      <left/>
      <right/>
      <top style="medium">
        <color rgb="FFB3B4B5"/>
      </top>
      <bottom style="thin">
        <color rgb="FFA6A6A6"/>
      </bottom>
      <diagonal/>
    </border>
    <border>
      <left/>
      <right/>
      <top/>
      <bottom style="thin">
        <color rgb="FFB3B4B5"/>
      </bottom>
      <diagonal/>
    </border>
    <border>
      <left/>
      <right/>
      <top style="thin">
        <color rgb="FFB3B4B5"/>
      </top>
      <bottom style="thin">
        <color rgb="FFB3B4B5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medium">
        <color rgb="FFB3B4B5"/>
      </bottom>
      <diagonal/>
    </border>
    <border>
      <left/>
      <right/>
      <top style="thin">
        <color rgb="FFB3B4B5"/>
      </top>
      <bottom style="medium">
        <color rgb="FFB3B4B5"/>
      </bottom>
      <diagonal/>
    </border>
    <border>
      <left/>
      <right/>
      <top style="thin">
        <color rgb="FFB3B4B5"/>
      </top>
      <bottom/>
      <diagonal/>
    </border>
    <border>
      <left/>
      <right/>
      <top/>
      <bottom style="medium">
        <color rgb="FFBFBFBF"/>
      </bottom>
      <diagonal/>
    </border>
    <border>
      <left/>
      <right/>
      <top style="medium">
        <color rgb="FFB3B4B5"/>
      </top>
      <bottom style="thin">
        <color rgb="FFB3B4B5"/>
      </bottom>
      <diagonal/>
    </border>
    <border>
      <left/>
      <right/>
      <top style="medium">
        <color rgb="FFBFBFBF"/>
      </top>
      <bottom style="thin">
        <color rgb="FFA6A6A6"/>
      </bottom>
      <diagonal/>
    </border>
    <border>
      <left/>
      <right/>
      <top style="thin">
        <color rgb="FFA6A6A6"/>
      </top>
      <bottom style="medium">
        <color rgb="FFA6A6A6"/>
      </bottom>
      <diagonal/>
    </border>
    <border>
      <left/>
      <right/>
      <top style="medium">
        <color rgb="FFA6A6A6"/>
      </top>
      <bottom style="thin">
        <color rgb="FFA6A6A6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/>
      <bottom style="medium">
        <color rgb="FFA6A6A6"/>
      </bottom>
      <diagonal/>
    </border>
    <border>
      <left/>
      <right/>
      <top style="thin">
        <color rgb="FFB3B4B5"/>
      </top>
      <bottom style="medium">
        <color rgb="FFA6A6A6"/>
      </bottom>
      <diagonal/>
    </border>
    <border>
      <left/>
      <right/>
      <top style="medium">
        <color rgb="FFA6A6A6"/>
      </top>
      <bottom/>
      <diagonal/>
    </border>
    <border>
      <left/>
      <right/>
      <top style="thin">
        <color rgb="FFBFBFBF"/>
      </top>
      <bottom/>
      <diagonal/>
    </border>
    <border>
      <left/>
      <right/>
      <top style="thin">
        <color rgb="FFBFBFBF"/>
      </top>
      <bottom style="medium">
        <color rgb="FFA6A6A6"/>
      </bottom>
      <diagonal/>
    </border>
    <border>
      <left/>
      <right/>
      <top style="medium">
        <color theme="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2"/>
      </bottom>
      <diagonal/>
    </border>
    <border>
      <left/>
      <right/>
      <top style="medium">
        <color theme="0" tint="-0.34998626667073579"/>
      </top>
      <bottom style="medium">
        <color theme="9"/>
      </bottom>
      <diagonal/>
    </border>
    <border>
      <left/>
      <right style="slantDashDot">
        <color theme="0"/>
      </right>
      <top style="medium">
        <color theme="9"/>
      </top>
      <bottom style="thin">
        <color theme="0" tint="-0.34998626667073579"/>
      </bottom>
      <diagonal/>
    </border>
    <border>
      <left/>
      <right style="slantDashDot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slantDashDot">
        <color theme="0"/>
      </right>
      <top style="thin">
        <color theme="0" tint="-0.34998626667073579"/>
      </top>
      <bottom style="medium">
        <color theme="0" tint="-0.34998626667073579"/>
      </bottom>
      <diagonal/>
    </border>
    <border>
      <left/>
      <right style="slantDashDot">
        <color theme="0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 style="slantDashDot">
        <color theme="0"/>
      </right>
      <top style="medium">
        <color theme="0" tint="-0.34998626667073579"/>
      </top>
      <bottom style="medium">
        <color theme="9"/>
      </bottom>
      <diagonal/>
    </border>
    <border>
      <left/>
      <right style="slantDashDot">
        <color theme="0"/>
      </right>
      <top/>
      <bottom style="thin">
        <color theme="0" tint="-0.34998626667073579"/>
      </bottom>
      <diagonal/>
    </border>
    <border>
      <left/>
      <right style="slantDashDot">
        <color theme="0"/>
      </right>
      <top style="thin">
        <color theme="0" tint="-0.34998626667073579"/>
      </top>
      <bottom/>
      <diagonal/>
    </border>
    <border>
      <left/>
      <right style="slantDashDot">
        <color theme="0"/>
      </right>
      <top style="medium">
        <color theme="2"/>
      </top>
      <bottom style="thin">
        <color theme="0" tint="-0.34998626667073579"/>
      </bottom>
      <diagonal/>
    </border>
    <border>
      <left/>
      <right style="slantDashDot">
        <color theme="0"/>
      </right>
      <top style="thin">
        <color theme="0" tint="-0.34998626667073579"/>
      </top>
      <bottom style="medium">
        <color theme="2"/>
      </bottom>
      <diagonal/>
    </border>
    <border>
      <left/>
      <right style="medium">
        <color theme="0"/>
      </right>
      <top/>
      <bottom style="thin">
        <color theme="2"/>
      </bottom>
      <diagonal/>
    </border>
    <border>
      <left/>
      <right/>
      <top style="thin">
        <color theme="2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2"/>
      </left>
      <right/>
      <top/>
      <bottom style="thin">
        <color theme="0" tint="-0.34998626667073579"/>
      </bottom>
      <diagonal/>
    </border>
    <border>
      <left style="thin">
        <color theme="2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rgb="FFA6A6A6"/>
      </top>
      <bottom/>
      <diagonal/>
    </border>
    <border>
      <left/>
      <right/>
      <top style="medium">
        <color theme="0" tint="-0.34998626667073579"/>
      </top>
      <bottom style="thin">
        <color rgb="FFB3B4B5"/>
      </bottom>
      <diagonal/>
    </border>
    <border>
      <left/>
      <right/>
      <top style="medium">
        <color theme="0" tint="-0.34998626667073579"/>
      </top>
      <bottom style="thin">
        <color rgb="FFA6A6A6"/>
      </bottom>
      <diagonal/>
    </border>
    <border>
      <left/>
      <right/>
      <top style="thin">
        <color rgb="FFB3B4B5"/>
      </top>
      <bottom style="medium">
        <color theme="0" tint="-0.34998626667073579"/>
      </bottom>
      <diagonal/>
    </border>
    <border>
      <left/>
      <right/>
      <top style="thin">
        <color rgb="FFA6A6A6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thin">
        <color rgb="FFBFBFBF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/>
      <right/>
      <top style="thin">
        <color theme="3" tint="0.39997558519241921"/>
      </top>
      <bottom/>
      <diagonal/>
    </border>
    <border>
      <left/>
      <right/>
      <top style="medium">
        <color theme="3" tint="0.39997558519241921"/>
      </top>
      <bottom style="thin">
        <color theme="3" tint="0.39997558519241921"/>
      </bottom>
      <diagonal/>
    </border>
    <border>
      <left/>
      <right/>
      <top style="thin">
        <color theme="3" tint="0.39997558519241921"/>
      </top>
      <bottom style="thin">
        <color theme="0" tint="-0.249977111117893"/>
      </bottom>
      <diagonal/>
    </border>
    <border>
      <left/>
      <right/>
      <top/>
      <bottom style="thin">
        <color theme="3" tint="0.39997558519241921"/>
      </bottom>
      <diagonal/>
    </border>
    <border>
      <left/>
      <right style="medium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2"/>
      </top>
      <bottom/>
      <diagonal/>
    </border>
    <border>
      <left/>
      <right style="thin">
        <color theme="0" tint="-0.34998626667073579"/>
      </right>
      <top style="thin">
        <color theme="0" tint="-0.249977111117893"/>
      </top>
      <bottom/>
      <diagonal/>
    </border>
    <border>
      <left/>
      <right style="thin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2"/>
      </top>
      <bottom style="thin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34998626667073579"/>
      </bottom>
      <diagonal/>
    </border>
    <border>
      <left/>
      <right/>
      <top style="medium">
        <color theme="0" tint="-0.249977111117893"/>
      </top>
      <bottom style="thin">
        <color rgb="FFB3B4B5"/>
      </bottom>
      <diagonal/>
    </border>
    <border>
      <left/>
      <right/>
      <top style="thin">
        <color theme="0" tint="-0.249977111117893"/>
      </top>
      <bottom style="medium">
        <color theme="0" tint="-0.34998626667073579"/>
      </bottom>
      <diagonal/>
    </border>
    <border>
      <left/>
      <right/>
      <top style="medium">
        <color theme="3" tint="0.39997558519241921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rgb="FFB3B4B5"/>
      </bottom>
      <diagonal/>
    </border>
    <border>
      <left/>
      <right/>
      <top style="medium">
        <color theme="0" tint="-0.34998626667073579"/>
      </top>
      <bottom style="thin">
        <color theme="3" tint="0.39997558519241921"/>
      </bottom>
      <diagonal/>
    </border>
    <border>
      <left/>
      <right/>
      <top/>
      <bottom style="medium">
        <color theme="0" tint="-0.249977111117893"/>
      </bottom>
      <diagonal/>
    </border>
  </borders>
  <cellStyleXfs count="12">
    <xf numFmtId="0" fontId="0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" fillId="0" borderId="0"/>
    <xf numFmtId="43" fontId="4" fillId="0" borderId="0" applyFont="0" applyFill="0" applyBorder="0" applyAlignment="0" applyProtection="0"/>
  </cellStyleXfs>
  <cellXfs count="459">
    <xf numFmtId="0" fontId="0" fillId="0" borderId="0" xfId="0"/>
    <xf numFmtId="0" fontId="5" fillId="2" borderId="0" xfId="1" applyFill="1"/>
    <xf numFmtId="0" fontId="5" fillId="2" borderId="0" xfId="1" applyFill="1" applyAlignment="1">
      <alignment horizontal="center" vertical="center"/>
    </xf>
    <xf numFmtId="0" fontId="6" fillId="2" borderId="0" xfId="1" applyFont="1" applyFill="1" applyAlignment="1">
      <alignment wrapText="1"/>
    </xf>
    <xf numFmtId="0" fontId="6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left" wrapText="1"/>
    </xf>
    <xf numFmtId="0" fontId="8" fillId="2" borderId="0" xfId="1" applyFont="1" applyFill="1"/>
    <xf numFmtId="0" fontId="5" fillId="2" borderId="0" xfId="1" applyFill="1" applyAlignment="1">
      <alignment vertical="center"/>
    </xf>
    <xf numFmtId="0" fontId="7" fillId="2" borderId="0" xfId="1" applyFont="1" applyFill="1" applyAlignment="1">
      <alignment horizontal="left"/>
    </xf>
    <xf numFmtId="0" fontId="5" fillId="2" borderId="0" xfId="1" applyFill="1" applyAlignment="1">
      <alignment wrapText="1"/>
    </xf>
    <xf numFmtId="0" fontId="5" fillId="0" borderId="0" xfId="1"/>
    <xf numFmtId="0" fontId="5" fillId="0" borderId="0" xfId="1" applyAlignment="1">
      <alignment horizontal="center" vertical="center"/>
    </xf>
    <xf numFmtId="0" fontId="6" fillId="0" borderId="1" xfId="1" applyFont="1" applyBorder="1" applyAlignment="1">
      <alignment wrapText="1"/>
    </xf>
    <xf numFmtId="0" fontId="6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left" wrapText="1"/>
    </xf>
    <xf numFmtId="0" fontId="8" fillId="0" borderId="0" xfId="1" applyFont="1"/>
    <xf numFmtId="0" fontId="9" fillId="0" borderId="2" xfId="0" applyFont="1" applyBorder="1" applyAlignment="1">
      <alignment horizontal="center" vertical="center"/>
    </xf>
    <xf numFmtId="0" fontId="10" fillId="3" borderId="0" xfId="1" applyFont="1" applyFill="1" applyAlignment="1">
      <alignment vertical="center" wrapText="1"/>
    </xf>
    <xf numFmtId="0" fontId="10" fillId="3" borderId="3" xfId="1" quotePrefix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3" borderId="6" xfId="1" applyFont="1" applyFill="1" applyBorder="1" applyAlignment="1">
      <alignment vertical="center" wrapText="1"/>
    </xf>
    <xf numFmtId="0" fontId="10" fillId="3" borderId="6" xfId="1" quotePrefix="1" applyFont="1" applyFill="1" applyBorder="1" applyAlignment="1">
      <alignment horizontal="center" vertical="center"/>
    </xf>
    <xf numFmtId="0" fontId="10" fillId="3" borderId="0" xfId="1" quotePrefix="1" applyFont="1" applyFill="1" applyAlignment="1">
      <alignment horizontal="center" vertical="center"/>
    </xf>
    <xf numFmtId="0" fontId="10" fillId="3" borderId="7" xfId="1" applyFont="1" applyFill="1" applyBorder="1" applyAlignment="1">
      <alignment vertical="center" wrapText="1"/>
    </xf>
    <xf numFmtId="0" fontId="10" fillId="3" borderId="7" xfId="1" quotePrefix="1" applyFont="1" applyFill="1" applyBorder="1" applyAlignment="1">
      <alignment horizontal="center" vertical="center"/>
    </xf>
    <xf numFmtId="0" fontId="10" fillId="3" borderId="9" xfId="1" applyFont="1" applyFill="1" applyBorder="1" applyAlignment="1">
      <alignment vertical="center" wrapText="1"/>
    </xf>
    <xf numFmtId="0" fontId="10" fillId="3" borderId="8" xfId="1" quotePrefix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vertical="center" wrapText="1"/>
    </xf>
    <xf numFmtId="0" fontId="10" fillId="3" borderId="10" xfId="1" applyFont="1" applyFill="1" applyBorder="1" applyAlignment="1">
      <alignment vertical="center" wrapText="1"/>
    </xf>
    <xf numFmtId="0" fontId="10" fillId="3" borderId="11" xfId="1" quotePrefix="1" applyFont="1" applyFill="1" applyBorder="1" applyAlignment="1">
      <alignment horizontal="center" vertical="center"/>
    </xf>
    <xf numFmtId="0" fontId="10" fillId="3" borderId="4" xfId="1" applyFont="1" applyFill="1" applyBorder="1" applyAlignment="1">
      <alignment vertical="center" wrapText="1"/>
    </xf>
    <xf numFmtId="0" fontId="10" fillId="3" borderId="12" xfId="1" applyFont="1" applyFill="1" applyBorder="1" applyAlignment="1">
      <alignment vertical="center" wrapText="1"/>
    </xf>
    <xf numFmtId="0" fontId="10" fillId="3" borderId="13" xfId="1" applyFont="1" applyFill="1" applyBorder="1" applyAlignment="1">
      <alignment vertical="center" wrapText="1"/>
    </xf>
    <xf numFmtId="0" fontId="10" fillId="3" borderId="14" xfId="1" applyFont="1" applyFill="1" applyBorder="1" applyAlignment="1">
      <alignment vertical="center" wrapText="1"/>
    </xf>
    <xf numFmtId="0" fontId="10" fillId="3" borderId="14" xfId="1" quotePrefix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vertical="center" wrapText="1"/>
    </xf>
    <xf numFmtId="0" fontId="10" fillId="3" borderId="16" xfId="1" applyFont="1" applyFill="1" applyBorder="1" applyAlignment="1">
      <alignment vertical="center" wrapText="1"/>
    </xf>
    <xf numFmtId="0" fontId="10" fillId="3" borderId="16" xfId="1" quotePrefix="1" applyFont="1" applyFill="1" applyBorder="1" applyAlignment="1">
      <alignment horizontal="center" vertical="center"/>
    </xf>
    <xf numFmtId="0" fontId="10" fillId="3" borderId="3" xfId="1" applyFont="1" applyFill="1" applyBorder="1" applyAlignment="1">
      <alignment vertical="center" wrapText="1"/>
    </xf>
    <xf numFmtId="0" fontId="10" fillId="3" borderId="4" xfId="1" quotePrefix="1" applyFont="1" applyFill="1" applyBorder="1" applyAlignment="1">
      <alignment horizontal="center" vertical="center"/>
    </xf>
    <xf numFmtId="0" fontId="12" fillId="3" borderId="4" xfId="1" applyFont="1" applyFill="1" applyBorder="1" applyAlignment="1">
      <alignment horizontal="center" vertical="center" wrapText="1"/>
    </xf>
    <xf numFmtId="0" fontId="10" fillId="3" borderId="0" xfId="1" quotePrefix="1" applyFont="1" applyFill="1" applyAlignment="1">
      <alignment horizontal="center" vertical="center" wrapText="1"/>
    </xf>
    <xf numFmtId="0" fontId="10" fillId="3" borderId="7" xfId="1" quotePrefix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2" borderId="0" xfId="0" applyFill="1"/>
    <xf numFmtId="0" fontId="17" fillId="3" borderId="8" xfId="1" applyFont="1" applyFill="1" applyBorder="1" applyAlignment="1">
      <alignment vertical="center" wrapText="1"/>
    </xf>
    <xf numFmtId="0" fontId="18" fillId="3" borderId="8" xfId="1" applyFont="1" applyFill="1" applyBorder="1" applyAlignment="1">
      <alignment vertical="center" wrapText="1"/>
    </xf>
    <xf numFmtId="0" fontId="19" fillId="3" borderId="8" xfId="1" applyFont="1" applyFill="1" applyBorder="1" applyAlignment="1">
      <alignment vertical="center" wrapText="1"/>
    </xf>
    <xf numFmtId="0" fontId="10" fillId="3" borderId="15" xfId="1" quotePrefix="1" applyFont="1" applyFill="1" applyBorder="1" applyAlignment="1">
      <alignment horizontal="center" vertical="center"/>
    </xf>
    <xf numFmtId="0" fontId="11" fillId="3" borderId="8" xfId="1" applyFont="1" applyFill="1" applyBorder="1" applyAlignment="1">
      <alignment vertical="center" wrapText="1"/>
    </xf>
    <xf numFmtId="0" fontId="20" fillId="2" borderId="0" xfId="3" applyFont="1" applyFill="1"/>
    <xf numFmtId="0" fontId="21" fillId="2" borderId="0" xfId="3" applyFont="1" applyFill="1"/>
    <xf numFmtId="0" fontId="21" fillId="2" borderId="0" xfId="3" applyFont="1" applyFill="1" applyAlignment="1">
      <alignment vertical="center"/>
    </xf>
    <xf numFmtId="0" fontId="21" fillId="0" borderId="0" xfId="3" applyFont="1"/>
    <xf numFmtId="0" fontId="28" fillId="0" borderId="17" xfId="3" applyFont="1" applyBorder="1" applyAlignment="1">
      <alignment horizontal="left" vertical="center" wrapText="1"/>
    </xf>
    <xf numFmtId="0" fontId="31" fillId="2" borderId="0" xfId="3" applyFont="1" applyFill="1"/>
    <xf numFmtId="0" fontId="32" fillId="0" borderId="0" xfId="3" applyFont="1"/>
    <xf numFmtId="0" fontId="32" fillId="2" borderId="0" xfId="3" applyFont="1" applyFill="1"/>
    <xf numFmtId="0" fontId="28" fillId="0" borderId="27" xfId="3" applyFont="1" applyBorder="1" applyAlignment="1">
      <alignment horizontal="left" vertical="center" wrapText="1"/>
    </xf>
    <xf numFmtId="0" fontId="34" fillId="2" borderId="0" xfId="3" applyFont="1" applyFill="1"/>
    <xf numFmtId="0" fontId="33" fillId="0" borderId="0" xfId="3" applyFont="1"/>
    <xf numFmtId="0" fontId="33" fillId="2" borderId="0" xfId="3" applyFont="1" applyFill="1"/>
    <xf numFmtId="0" fontId="23" fillId="2" borderId="0" xfId="3" applyFont="1" applyFill="1"/>
    <xf numFmtId="0" fontId="24" fillId="0" borderId="30" xfId="3" applyFont="1" applyBorder="1" applyAlignment="1">
      <alignment horizontal="center" vertical="center" wrapText="1"/>
    </xf>
    <xf numFmtId="0" fontId="36" fillId="0" borderId="0" xfId="3" applyFont="1"/>
    <xf numFmtId="0" fontId="36" fillId="0" borderId="0" xfId="3" applyFont="1" applyAlignment="1">
      <alignment vertical="center"/>
    </xf>
    <xf numFmtId="0" fontId="36" fillId="2" borderId="0" xfId="3" applyFont="1" applyFill="1"/>
    <xf numFmtId="0" fontId="36" fillId="2" borderId="0" xfId="3" applyFont="1" applyFill="1" applyAlignment="1">
      <alignment vertical="center"/>
    </xf>
    <xf numFmtId="0" fontId="38" fillId="2" borderId="0" xfId="3" applyFont="1" applyFill="1"/>
    <xf numFmtId="0" fontId="39" fillId="2" borderId="0" xfId="3" applyFont="1" applyFill="1"/>
    <xf numFmtId="0" fontId="40" fillId="2" borderId="0" xfId="3" applyFont="1" applyFill="1"/>
    <xf numFmtId="0" fontId="41" fillId="0" borderId="0" xfId="3" applyFont="1"/>
    <xf numFmtId="0" fontId="43" fillId="2" borderId="0" xfId="3" applyFont="1" applyFill="1"/>
    <xf numFmtId="0" fontId="21" fillId="0" borderId="30" xfId="3" applyFont="1" applyBorder="1"/>
    <xf numFmtId="0" fontId="4" fillId="0" borderId="0" xfId="8"/>
    <xf numFmtId="0" fontId="4" fillId="2" borderId="0" xfId="8" applyFill="1"/>
    <xf numFmtId="0" fontId="46" fillId="0" borderId="0" xfId="8" applyFont="1" applyAlignment="1">
      <alignment horizontal="left" vertical="center" indent="5"/>
    </xf>
    <xf numFmtId="0" fontId="47" fillId="2" borderId="0" xfId="3" applyFont="1" applyFill="1"/>
    <xf numFmtId="0" fontId="4" fillId="3" borderId="0" xfId="8" applyFill="1"/>
    <xf numFmtId="0" fontId="45" fillId="3" borderId="0" xfId="8" applyFont="1" applyFill="1" applyAlignment="1">
      <alignment horizontal="center" vertical="center"/>
    </xf>
    <xf numFmtId="0" fontId="49" fillId="3" borderId="0" xfId="4" applyFont="1" applyFill="1" applyAlignment="1">
      <alignment horizontal="center" vertical="center" wrapText="1"/>
    </xf>
    <xf numFmtId="0" fontId="4" fillId="3" borderId="0" xfId="8" applyFill="1" applyProtection="1">
      <protection locked="0"/>
    </xf>
    <xf numFmtId="0" fontId="0" fillId="2" borderId="0" xfId="0" applyFill="1" applyAlignment="1">
      <alignment vertical="center"/>
    </xf>
    <xf numFmtId="0" fontId="10" fillId="0" borderId="15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0" fillId="0" borderId="40" xfId="1" applyFont="1" applyBorder="1" applyAlignment="1">
      <alignment vertical="center" wrapText="1"/>
    </xf>
    <xf numFmtId="0" fontId="10" fillId="3" borderId="41" xfId="1" applyFont="1" applyFill="1" applyBorder="1" applyAlignment="1">
      <alignment vertical="center" wrapText="1"/>
    </xf>
    <xf numFmtId="0" fontId="1" fillId="2" borderId="0" xfId="10" applyFill="1"/>
    <xf numFmtId="0" fontId="1" fillId="0" borderId="0" xfId="10"/>
    <xf numFmtId="0" fontId="0" fillId="3" borderId="0" xfId="0" applyFill="1"/>
    <xf numFmtId="0" fontId="51" fillId="2" borderId="0" xfId="0" applyFont="1" applyFill="1"/>
    <xf numFmtId="0" fontId="52" fillId="2" borderId="0" xfId="3" applyFont="1" applyFill="1"/>
    <xf numFmtId="0" fontId="48" fillId="2" borderId="0" xfId="3" applyFont="1" applyFill="1"/>
    <xf numFmtId="0" fontId="42" fillId="2" borderId="0" xfId="3" applyFont="1" applyFill="1"/>
    <xf numFmtId="0" fontId="53" fillId="2" borderId="0" xfId="3" applyFont="1" applyFill="1"/>
    <xf numFmtId="0" fontId="54" fillId="2" borderId="0" xfId="0" applyFont="1" applyFill="1"/>
    <xf numFmtId="0" fontId="55" fillId="2" borderId="0" xfId="3" applyFont="1" applyFill="1"/>
    <xf numFmtId="0" fontId="10" fillId="3" borderId="42" xfId="1" applyFont="1" applyFill="1" applyBorder="1" applyAlignment="1">
      <alignment vertical="center" wrapText="1"/>
    </xf>
    <xf numFmtId="0" fontId="10" fillId="3" borderId="31" xfId="1" applyFont="1" applyFill="1" applyBorder="1" applyAlignment="1">
      <alignment vertical="center" wrapText="1"/>
    </xf>
    <xf numFmtId="0" fontId="45" fillId="0" borderId="0" xfId="8" applyFont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56" fillId="0" borderId="0" xfId="10" applyFont="1"/>
    <xf numFmtId="0" fontId="57" fillId="2" borderId="0" xfId="0" applyFont="1" applyFill="1"/>
    <xf numFmtId="0" fontId="6" fillId="2" borderId="0" xfId="3" applyFont="1" applyFill="1" applyAlignment="1">
      <alignment horizontal="center" vertical="center"/>
    </xf>
    <xf numFmtId="0" fontId="58" fillId="2" borderId="0" xfId="3" applyFont="1" applyFill="1" applyAlignment="1">
      <alignment horizontal="center" vertical="center"/>
    </xf>
    <xf numFmtId="0" fontId="41" fillId="2" borderId="0" xfId="3" applyFont="1" applyFill="1"/>
    <xf numFmtId="0" fontId="59" fillId="2" borderId="0" xfId="0" applyFont="1" applyFill="1"/>
    <xf numFmtId="0" fontId="6" fillId="2" borderId="0" xfId="1" applyFont="1" applyFill="1"/>
    <xf numFmtId="0" fontId="44" fillId="0" borderId="28" xfId="3" applyFont="1" applyBorder="1" applyAlignment="1" applyProtection="1">
      <alignment horizontal="center" vertical="center"/>
      <protection locked="0"/>
    </xf>
    <xf numFmtId="0" fontId="44" fillId="0" borderId="26" xfId="3" applyFont="1" applyBorder="1" applyAlignment="1" applyProtection="1">
      <alignment horizontal="center" vertical="center"/>
      <protection locked="0"/>
    </xf>
    <xf numFmtId="0" fontId="44" fillId="0" borderId="20" xfId="3" applyFont="1" applyBorder="1" applyAlignment="1" applyProtection="1">
      <alignment horizontal="center" vertical="center"/>
      <protection locked="0"/>
    </xf>
    <xf numFmtId="0" fontId="44" fillId="0" borderId="0" xfId="3" applyFont="1" applyAlignment="1" applyProtection="1">
      <alignment horizontal="center" vertical="center"/>
      <protection locked="0"/>
    </xf>
    <xf numFmtId="0" fontId="44" fillId="0" borderId="25" xfId="3" applyFont="1" applyBorder="1" applyAlignment="1" applyProtection="1">
      <alignment horizontal="center" vertical="center"/>
      <protection locked="0"/>
    </xf>
    <xf numFmtId="0" fontId="44" fillId="0" borderId="19" xfId="3" applyFont="1" applyBorder="1" applyAlignment="1" applyProtection="1">
      <alignment horizontal="center" vertical="center"/>
      <protection locked="0"/>
    </xf>
    <xf numFmtId="0" fontId="61" fillId="0" borderId="0" xfId="3" applyFont="1" applyAlignment="1">
      <alignment horizontal="center" vertical="center"/>
    </xf>
    <xf numFmtId="0" fontId="61" fillId="2" borderId="0" xfId="3" applyFont="1" applyFill="1" applyAlignment="1">
      <alignment horizontal="center" vertical="center"/>
    </xf>
    <xf numFmtId="0" fontId="61" fillId="0" borderId="30" xfId="3" applyFont="1" applyBorder="1" applyAlignment="1">
      <alignment horizontal="center" vertical="center"/>
    </xf>
    <xf numFmtId="0" fontId="61" fillId="2" borderId="0" xfId="3" applyFont="1" applyFill="1"/>
    <xf numFmtId="0" fontId="61" fillId="0" borderId="0" xfId="3" applyFont="1"/>
    <xf numFmtId="0" fontId="28" fillId="0" borderId="47" xfId="3" applyFont="1" applyBorder="1" applyAlignment="1">
      <alignment horizontal="left" vertical="center" wrapText="1"/>
    </xf>
    <xf numFmtId="0" fontId="9" fillId="0" borderId="48" xfId="0" applyFont="1" applyBorder="1" applyAlignment="1">
      <alignment horizontal="center" vertical="center"/>
    </xf>
    <xf numFmtId="0" fontId="0" fillId="0" borderId="6" xfId="8" applyFont="1" applyBorder="1" applyAlignment="1" applyProtection="1">
      <alignment wrapText="1"/>
      <protection locked="0"/>
    </xf>
    <xf numFmtId="0" fontId="0" fillId="0" borderId="36" xfId="8" applyFont="1" applyBorder="1" applyAlignment="1" applyProtection="1">
      <alignment wrapText="1"/>
      <protection locked="0"/>
    </xf>
    <xf numFmtId="0" fontId="0" fillId="0" borderId="6" xfId="8" applyFont="1" applyBorder="1" applyProtection="1">
      <protection locked="0"/>
    </xf>
    <xf numFmtId="0" fontId="0" fillId="0" borderId="36" xfId="8" applyFont="1" applyBorder="1" applyProtection="1">
      <protection locked="0"/>
    </xf>
    <xf numFmtId="0" fontId="4" fillId="0" borderId="36" xfId="8" applyBorder="1" applyProtection="1">
      <protection locked="0"/>
    </xf>
    <xf numFmtId="0" fontId="21" fillId="2" borderId="0" xfId="3" applyFont="1" applyFill="1" applyAlignment="1">
      <alignment wrapText="1"/>
    </xf>
    <xf numFmtId="0" fontId="21" fillId="0" borderId="0" xfId="3" applyFont="1" applyAlignment="1">
      <alignment wrapText="1"/>
    </xf>
    <xf numFmtId="0" fontId="35" fillId="0" borderId="0" xfId="3" applyFont="1" applyAlignment="1">
      <alignment wrapText="1"/>
    </xf>
    <xf numFmtId="0" fontId="11" fillId="3" borderId="51" xfId="1" applyFont="1" applyFill="1" applyBorder="1" applyAlignment="1">
      <alignment horizontal="left" vertical="center" wrapText="1"/>
    </xf>
    <xf numFmtId="0" fontId="10" fillId="3" borderId="52" xfId="1" applyFont="1" applyFill="1" applyBorder="1" applyAlignment="1">
      <alignment vertical="center" wrapText="1"/>
    </xf>
    <xf numFmtId="0" fontId="10" fillId="3" borderId="51" xfId="1" applyFont="1" applyFill="1" applyBorder="1" applyAlignment="1">
      <alignment vertical="center" wrapText="1"/>
    </xf>
    <xf numFmtId="0" fontId="44" fillId="0" borderId="22" xfId="3" applyFont="1" applyBorder="1" applyAlignment="1" applyProtection="1">
      <alignment horizontal="center" vertical="center"/>
      <protection locked="0"/>
    </xf>
    <xf numFmtId="0" fontId="44" fillId="0" borderId="29" xfId="3" applyFont="1" applyBorder="1" applyAlignment="1" applyProtection="1">
      <alignment horizontal="center" vertical="center"/>
      <protection locked="0"/>
    </xf>
    <xf numFmtId="0" fontId="25" fillId="0" borderId="32" xfId="0" applyFont="1" applyBorder="1" applyAlignment="1">
      <alignment horizontal="left" vertical="top" wrapText="1"/>
    </xf>
    <xf numFmtId="0" fontId="44" fillId="0" borderId="28" xfId="3" applyFont="1" applyBorder="1" applyAlignment="1" applyProtection="1">
      <alignment vertical="center"/>
      <protection locked="0"/>
    </xf>
    <xf numFmtId="0" fontId="25" fillId="0" borderId="0" xfId="0" applyFont="1" applyAlignment="1">
      <alignment horizontal="left" vertical="top" wrapText="1"/>
    </xf>
    <xf numFmtId="0" fontId="28" fillId="0" borderId="26" xfId="3" applyFont="1" applyBorder="1" applyAlignment="1">
      <alignment horizontal="left" vertical="center" wrapText="1"/>
    </xf>
    <xf numFmtId="0" fontId="44" fillId="0" borderId="32" xfId="3" applyFont="1" applyBorder="1" applyAlignment="1" applyProtection="1">
      <alignment horizontal="center" vertical="center"/>
      <protection locked="0"/>
    </xf>
    <xf numFmtId="0" fontId="28" fillId="0" borderId="29" xfId="3" applyFont="1" applyBorder="1" applyAlignment="1">
      <alignment horizontal="left" vertical="center" wrapText="1"/>
    </xf>
    <xf numFmtId="0" fontId="28" fillId="0" borderId="32" xfId="3" applyFont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top" wrapText="1"/>
    </xf>
    <xf numFmtId="0" fontId="25" fillId="0" borderId="19" xfId="0" applyFont="1" applyBorder="1" applyAlignment="1">
      <alignment horizontal="left" vertical="top" wrapText="1"/>
    </xf>
    <xf numFmtId="0" fontId="30" fillId="3" borderId="29" xfId="0" applyFont="1" applyFill="1" applyBorder="1" applyAlignment="1">
      <alignment vertical="center"/>
    </xf>
    <xf numFmtId="0" fontId="44" fillId="0" borderId="0" xfId="3" applyFont="1" applyAlignment="1" applyProtection="1">
      <alignment vertical="center"/>
      <protection locked="0"/>
    </xf>
    <xf numFmtId="0" fontId="25" fillId="0" borderId="20" xfId="0" applyFont="1" applyBorder="1" applyAlignment="1">
      <alignment vertical="top" wrapText="1"/>
    </xf>
    <xf numFmtId="0" fontId="61" fillId="2" borderId="21" xfId="3" applyFont="1" applyFill="1" applyBorder="1" applyAlignment="1">
      <alignment horizontal="center" vertical="center"/>
    </xf>
    <xf numFmtId="0" fontId="21" fillId="0" borderId="0" xfId="0" applyFont="1"/>
    <xf numFmtId="0" fontId="33" fillId="7" borderId="62" xfId="0" applyFont="1" applyFill="1" applyBorder="1" applyAlignment="1" applyProtection="1">
      <alignment horizontal="center" vertical="center"/>
      <protection locked="0"/>
    </xf>
    <xf numFmtId="0" fontId="33" fillId="7" borderId="61" xfId="0" applyFont="1" applyFill="1" applyBorder="1" applyAlignment="1" applyProtection="1">
      <alignment horizontal="center" vertical="center"/>
      <protection locked="0"/>
    </xf>
    <xf numFmtId="0" fontId="66" fillId="0" borderId="63" xfId="0" applyFont="1" applyBorder="1" applyAlignment="1">
      <alignment horizontal="center" vertical="center"/>
    </xf>
    <xf numFmtId="0" fontId="66" fillId="0" borderId="64" xfId="0" applyFont="1" applyBorder="1" applyAlignment="1">
      <alignment horizontal="center" vertical="center"/>
    </xf>
    <xf numFmtId="0" fontId="67" fillId="0" borderId="64" xfId="0" applyFont="1" applyBorder="1" applyAlignment="1">
      <alignment horizontal="left" vertical="top" wrapText="1"/>
    </xf>
    <xf numFmtId="0" fontId="66" fillId="0" borderId="68" xfId="0" applyFont="1" applyBorder="1" applyAlignment="1">
      <alignment horizontal="center" vertical="center"/>
    </xf>
    <xf numFmtId="0" fontId="66" fillId="0" borderId="71" xfId="0" applyFont="1" applyBorder="1" applyAlignment="1">
      <alignment horizontal="center" vertical="center"/>
    </xf>
    <xf numFmtId="0" fontId="67" fillId="0" borderId="68" xfId="0" applyFont="1" applyBorder="1" applyAlignment="1">
      <alignment horizontal="left" vertical="top" wrapText="1"/>
    </xf>
    <xf numFmtId="0" fontId="66" fillId="0" borderId="75" xfId="0" applyFont="1" applyBorder="1" applyAlignment="1">
      <alignment horizontal="center" vertical="center"/>
    </xf>
    <xf numFmtId="0" fontId="67" fillId="0" borderId="75" xfId="0" applyFont="1" applyBorder="1" applyAlignment="1">
      <alignment horizontal="left" vertical="top" wrapText="1"/>
    </xf>
    <xf numFmtId="0" fontId="66" fillId="0" borderId="77" xfId="0" applyFont="1" applyBorder="1" applyAlignment="1">
      <alignment horizontal="center" vertical="center"/>
    </xf>
    <xf numFmtId="0" fontId="67" fillId="0" borderId="69" xfId="0" applyFont="1" applyBorder="1" applyAlignment="1">
      <alignment horizontal="left" vertical="top" wrapText="1"/>
    </xf>
    <xf numFmtId="0" fontId="66" fillId="0" borderId="0" xfId="0" applyFont="1" applyAlignment="1">
      <alignment horizontal="center" vertical="center"/>
    </xf>
    <xf numFmtId="0" fontId="66" fillId="0" borderId="76" xfId="0" applyFont="1" applyBorder="1" applyAlignment="1">
      <alignment horizontal="center" vertical="center"/>
    </xf>
    <xf numFmtId="0" fontId="66" fillId="0" borderId="80" xfId="0" applyFont="1" applyBorder="1" applyAlignment="1">
      <alignment horizontal="center" vertical="center"/>
    </xf>
    <xf numFmtId="0" fontId="62" fillId="6" borderId="60" xfId="0" applyFont="1" applyFill="1" applyBorder="1"/>
    <xf numFmtId="0" fontId="64" fillId="7" borderId="62" xfId="0" applyFont="1" applyFill="1" applyBorder="1" applyAlignment="1">
      <alignment vertical="center"/>
    </xf>
    <xf numFmtId="0" fontId="21" fillId="3" borderId="0" xfId="3" applyFont="1" applyFill="1"/>
    <xf numFmtId="0" fontId="27" fillId="4" borderId="54" xfId="0" applyFont="1" applyFill="1" applyBorder="1"/>
    <xf numFmtId="0" fontId="27" fillId="4" borderId="54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69" fillId="0" borderId="0" xfId="0" applyFont="1"/>
    <xf numFmtId="0" fontId="21" fillId="2" borderId="0" xfId="0" applyFont="1" applyFill="1"/>
    <xf numFmtId="0" fontId="45" fillId="0" borderId="83" xfId="6" applyFont="1" applyBorder="1" applyAlignment="1">
      <alignment horizontal="left" vertical="center" wrapText="1"/>
    </xf>
    <xf numFmtId="0" fontId="70" fillId="0" borderId="84" xfId="6" applyFont="1" applyBorder="1" applyAlignment="1">
      <alignment vertical="center"/>
    </xf>
    <xf numFmtId="0" fontId="70" fillId="0" borderId="85" xfId="6" applyFont="1" applyBorder="1" applyAlignment="1">
      <alignment vertical="center"/>
    </xf>
    <xf numFmtId="0" fontId="70" fillId="0" borderId="86" xfId="6" applyFont="1" applyBorder="1" applyAlignment="1">
      <alignment vertical="center"/>
    </xf>
    <xf numFmtId="0" fontId="70" fillId="0" borderId="87" xfId="6" applyFont="1" applyBorder="1" applyAlignment="1">
      <alignment vertical="center"/>
    </xf>
    <xf numFmtId="0" fontId="70" fillId="0" borderId="88" xfId="6" applyFont="1" applyBorder="1" applyAlignment="1">
      <alignment vertical="center"/>
    </xf>
    <xf numFmtId="0" fontId="70" fillId="3" borderId="84" xfId="6" applyFont="1" applyFill="1" applyBorder="1" applyAlignment="1">
      <alignment vertical="center"/>
    </xf>
    <xf numFmtId="0" fontId="70" fillId="3" borderId="85" xfId="6" applyFont="1" applyFill="1" applyBorder="1" applyAlignment="1">
      <alignment vertical="center"/>
    </xf>
    <xf numFmtId="0" fontId="70" fillId="3" borderId="89" xfId="6" applyFont="1" applyFill="1" applyBorder="1" applyAlignment="1">
      <alignment vertical="center"/>
    </xf>
    <xf numFmtId="0" fontId="70" fillId="3" borderId="90" xfId="6" applyFont="1" applyFill="1" applyBorder="1" applyAlignment="1">
      <alignment vertical="center"/>
    </xf>
    <xf numFmtId="0" fontId="70" fillId="3" borderId="91" xfId="6" applyFont="1" applyFill="1" applyBorder="1" applyAlignment="1">
      <alignment vertical="center"/>
    </xf>
    <xf numFmtId="0" fontId="70" fillId="3" borderId="92" xfId="6" applyFont="1" applyFill="1" applyBorder="1" applyAlignment="1">
      <alignment vertical="center"/>
    </xf>
    <xf numFmtId="0" fontId="7" fillId="0" borderId="1" xfId="1" applyFont="1" applyBorder="1" applyAlignment="1">
      <alignment wrapText="1"/>
    </xf>
    <xf numFmtId="0" fontId="7" fillId="2" borderId="0" xfId="1" applyFont="1" applyFill="1" applyAlignment="1">
      <alignment wrapText="1"/>
    </xf>
    <xf numFmtId="0" fontId="7" fillId="2" borderId="0" xfId="1" applyFont="1" applyFill="1"/>
    <xf numFmtId="0" fontId="10" fillId="3" borderId="21" xfId="1" applyFont="1" applyFill="1" applyBorder="1" applyAlignment="1">
      <alignment vertical="center" wrapText="1"/>
    </xf>
    <xf numFmtId="0" fontId="10" fillId="3" borderId="25" xfId="1" applyFont="1" applyFill="1" applyBorder="1" applyAlignment="1">
      <alignment vertical="center" wrapText="1"/>
    </xf>
    <xf numFmtId="0" fontId="10" fillId="3" borderId="26" xfId="1" applyFont="1" applyFill="1" applyBorder="1" applyAlignment="1">
      <alignment vertical="center" wrapText="1"/>
    </xf>
    <xf numFmtId="0" fontId="70" fillId="3" borderId="49" xfId="6" applyFont="1" applyFill="1" applyBorder="1" applyAlignment="1">
      <alignment vertical="center"/>
    </xf>
    <xf numFmtId="0" fontId="10" fillId="3" borderId="93" xfId="1" applyFont="1" applyFill="1" applyBorder="1" applyAlignment="1">
      <alignment vertical="center" wrapText="1"/>
    </xf>
    <xf numFmtId="0" fontId="10" fillId="3" borderId="94" xfId="1" applyFont="1" applyFill="1" applyBorder="1" applyAlignment="1">
      <alignment vertical="center" wrapText="1"/>
    </xf>
    <xf numFmtId="0" fontId="10" fillId="0" borderId="31" xfId="1" applyFont="1" applyBorder="1" applyAlignment="1">
      <alignment vertical="center" wrapText="1"/>
    </xf>
    <xf numFmtId="0" fontId="71" fillId="2" borderId="0" xfId="2" applyFont="1" applyFill="1"/>
    <xf numFmtId="0" fontId="71" fillId="0" borderId="0" xfId="2" applyFont="1"/>
    <xf numFmtId="0" fontId="9" fillId="0" borderId="39" xfId="2" applyFont="1" applyBorder="1"/>
    <xf numFmtId="0" fontId="72" fillId="2" borderId="0" xfId="2" applyFont="1" applyFill="1"/>
    <xf numFmtId="0" fontId="72" fillId="0" borderId="0" xfId="2" applyFont="1"/>
    <xf numFmtId="0" fontId="71" fillId="3" borderId="0" xfId="2" applyFont="1" applyFill="1"/>
    <xf numFmtId="0" fontId="0" fillId="2" borderId="96" xfId="0" applyFill="1" applyBorder="1"/>
    <xf numFmtId="0" fontId="73" fillId="0" borderId="36" xfId="8" applyFont="1" applyBorder="1"/>
    <xf numFmtId="0" fontId="74" fillId="0" borderId="99" xfId="8" applyFont="1" applyBorder="1"/>
    <xf numFmtId="0" fontId="75" fillId="3" borderId="28" xfId="0" applyFont="1" applyFill="1" applyBorder="1"/>
    <xf numFmtId="0" fontId="75" fillId="3" borderId="53" xfId="0" applyFont="1" applyFill="1" applyBorder="1"/>
    <xf numFmtId="0" fontId="74" fillId="0" borderId="36" xfId="8" applyFont="1" applyBorder="1"/>
    <xf numFmtId="0" fontId="75" fillId="0" borderId="0" xfId="0" applyFont="1"/>
    <xf numFmtId="0" fontId="75" fillId="3" borderId="0" xfId="0" applyFont="1" applyFill="1"/>
    <xf numFmtId="0" fontId="75" fillId="0" borderId="98" xfId="0" applyFont="1" applyBorder="1"/>
    <xf numFmtId="0" fontId="75" fillId="3" borderId="32" xfId="0" applyFont="1" applyFill="1" applyBorder="1"/>
    <xf numFmtId="0" fontId="75" fillId="3" borderId="95" xfId="0" applyFont="1" applyFill="1" applyBorder="1"/>
    <xf numFmtId="0" fontId="75" fillId="0" borderId="28" xfId="0" applyFont="1" applyBorder="1"/>
    <xf numFmtId="0" fontId="75" fillId="2" borderId="97" xfId="0" applyFont="1" applyFill="1" applyBorder="1"/>
    <xf numFmtId="0" fontId="75" fillId="2" borderId="0" xfId="0" applyFont="1" applyFill="1"/>
    <xf numFmtId="0" fontId="75" fillId="2" borderId="26" xfId="0" applyFont="1" applyFill="1" applyBorder="1"/>
    <xf numFmtId="0" fontId="66" fillId="0" borderId="69" xfId="0" applyFont="1" applyBorder="1" applyAlignment="1">
      <alignment horizontal="center" vertical="center"/>
    </xf>
    <xf numFmtId="0" fontId="66" fillId="0" borderId="101" xfId="0" applyFont="1" applyBorder="1" applyAlignment="1">
      <alignment horizontal="center" vertical="center"/>
    </xf>
    <xf numFmtId="0" fontId="67" fillId="0" borderId="101" xfId="0" applyFont="1" applyBorder="1" applyAlignment="1">
      <alignment horizontal="left" vertical="top" wrapText="1"/>
    </xf>
    <xf numFmtId="0" fontId="33" fillId="0" borderId="21" xfId="0" applyFont="1" applyBorder="1"/>
    <xf numFmtId="0" fontId="66" fillId="0" borderId="103" xfId="0" applyFont="1" applyBorder="1" applyAlignment="1">
      <alignment horizontal="center" vertical="center"/>
    </xf>
    <xf numFmtId="0" fontId="21" fillId="0" borderId="21" xfId="0" applyFont="1" applyBorder="1"/>
    <xf numFmtId="0" fontId="61" fillId="0" borderId="56" xfId="3" applyFont="1" applyBorder="1" applyAlignment="1">
      <alignment horizontal="center" vertical="center"/>
    </xf>
    <xf numFmtId="0" fontId="66" fillId="0" borderId="79" xfId="0" applyFont="1" applyBorder="1" applyAlignment="1">
      <alignment horizontal="center" vertical="center"/>
    </xf>
    <xf numFmtId="0" fontId="66" fillId="0" borderId="105" xfId="0" applyFont="1" applyBorder="1" applyAlignment="1">
      <alignment horizontal="center" vertical="center"/>
    </xf>
    <xf numFmtId="0" fontId="1" fillId="0" borderId="0" xfId="1" applyFont="1"/>
    <xf numFmtId="0" fontId="70" fillId="3" borderId="111" xfId="6" applyFont="1" applyFill="1" applyBorder="1" applyAlignment="1">
      <alignment vertical="center"/>
    </xf>
    <xf numFmtId="0" fontId="4" fillId="2" borderId="19" xfId="8" applyFill="1" applyBorder="1"/>
    <xf numFmtId="0" fontId="25" fillId="0" borderId="106" xfId="0" applyFont="1" applyBorder="1" applyAlignment="1">
      <alignment horizontal="left" vertical="top" wrapText="1"/>
    </xf>
    <xf numFmtId="0" fontId="66" fillId="0" borderId="118" xfId="0" applyFont="1" applyBorder="1" applyAlignment="1">
      <alignment horizontal="center" vertical="center"/>
    </xf>
    <xf numFmtId="0" fontId="30" fillId="3" borderId="29" xfId="0" applyFont="1" applyFill="1" applyBorder="1" applyAlignment="1">
      <alignment horizontal="left" vertical="center" wrapText="1"/>
    </xf>
    <xf numFmtId="0" fontId="25" fillId="0" borderId="19" xfId="0" applyFont="1" applyBorder="1" applyAlignment="1">
      <alignment vertical="top" wrapText="1"/>
    </xf>
    <xf numFmtId="0" fontId="30" fillId="3" borderId="32" xfId="0" applyFont="1" applyFill="1" applyBorder="1" applyAlignment="1">
      <alignment horizontal="left" vertical="top" wrapText="1"/>
    </xf>
    <xf numFmtId="0" fontId="25" fillId="3" borderId="28" xfId="0" applyFont="1" applyFill="1" applyBorder="1" applyAlignment="1">
      <alignment vertical="top" wrapText="1"/>
    </xf>
    <xf numFmtId="0" fontId="28" fillId="0" borderId="25" xfId="3" applyFont="1" applyBorder="1" applyAlignment="1">
      <alignment horizontal="left" vertical="center" wrapText="1"/>
    </xf>
    <xf numFmtId="0" fontId="25" fillId="0" borderId="119" xfId="0" applyFont="1" applyBorder="1" applyAlignment="1">
      <alignment vertical="top" wrapText="1"/>
    </xf>
    <xf numFmtId="0" fontId="25" fillId="0" borderId="25" xfId="0" applyFont="1" applyBorder="1" applyAlignment="1">
      <alignment vertical="top" wrapText="1"/>
    </xf>
    <xf numFmtId="0" fontId="25" fillId="0" borderId="28" xfId="0" applyFont="1" applyBorder="1" applyAlignment="1">
      <alignment horizontal="left" vertical="top" wrapText="1"/>
    </xf>
    <xf numFmtId="0" fontId="30" fillId="3" borderId="55" xfId="0" applyFont="1" applyFill="1" applyBorder="1" applyAlignment="1">
      <alignment horizontal="left" vertical="top" wrapText="1"/>
    </xf>
    <xf numFmtId="0" fontId="30" fillId="3" borderId="17" xfId="0" applyFont="1" applyFill="1" applyBorder="1" applyAlignment="1">
      <alignment horizontal="left" vertical="top" wrapText="1"/>
    </xf>
    <xf numFmtId="0" fontId="21" fillId="2" borderId="21" xfId="3" applyFont="1" applyFill="1" applyBorder="1"/>
    <xf numFmtId="0" fontId="25" fillId="0" borderId="26" xfId="0" applyFont="1" applyBorder="1" applyAlignment="1">
      <alignment vertical="top" wrapText="1"/>
    </xf>
    <xf numFmtId="0" fontId="28" fillId="0" borderId="28" xfId="3" applyFont="1" applyBorder="1" applyAlignment="1">
      <alignment horizontal="left" vertical="center" wrapText="1"/>
    </xf>
    <xf numFmtId="0" fontId="76" fillId="0" borderId="106" xfId="0" applyFont="1" applyBorder="1" applyAlignment="1">
      <alignment horizontal="left" vertical="top" wrapText="1"/>
    </xf>
    <xf numFmtId="0" fontId="78" fillId="3" borderId="0" xfId="3" applyFont="1" applyFill="1"/>
    <xf numFmtId="0" fontId="80" fillId="3" borderId="0" xfId="3" applyFont="1" applyFill="1" applyAlignment="1">
      <alignment horizontal="center" vertical="center"/>
    </xf>
    <xf numFmtId="0" fontId="79" fillId="3" borderId="101" xfId="0" applyFont="1" applyFill="1" applyBorder="1" applyAlignment="1">
      <alignment horizontal="center" vertical="center"/>
    </xf>
    <xf numFmtId="0" fontId="78" fillId="2" borderId="0" xfId="3" applyFont="1" applyFill="1"/>
    <xf numFmtId="0" fontId="78" fillId="0" borderId="0" xfId="3" applyFont="1"/>
    <xf numFmtId="0" fontId="79" fillId="0" borderId="64" xfId="0" applyFont="1" applyBorder="1" applyAlignment="1">
      <alignment horizontal="center" vertical="center"/>
    </xf>
    <xf numFmtId="0" fontId="80" fillId="2" borderId="0" xfId="3" applyFont="1" applyFill="1" applyAlignment="1">
      <alignment horizontal="center" vertical="center"/>
    </xf>
    <xf numFmtId="0" fontId="25" fillId="3" borderId="106" xfId="0" applyFont="1" applyFill="1" applyBorder="1" applyAlignment="1">
      <alignment horizontal="left" vertical="top" wrapText="1"/>
    </xf>
    <xf numFmtId="0" fontId="81" fillId="2" borderId="0" xfId="3" applyFont="1" applyFill="1"/>
    <xf numFmtId="0" fontId="81" fillId="0" borderId="0" xfId="3" applyFont="1"/>
    <xf numFmtId="0" fontId="76" fillId="0" borderId="64" xfId="0" applyFont="1" applyBorder="1" applyAlignment="1">
      <alignment horizontal="left" vertical="top" wrapText="1"/>
    </xf>
    <xf numFmtId="0" fontId="76" fillId="0" borderId="69" xfId="0" applyFont="1" applyBorder="1" applyAlignment="1">
      <alignment horizontal="left" vertical="top" wrapText="1"/>
    </xf>
    <xf numFmtId="0" fontId="76" fillId="0" borderId="101" xfId="0" applyFont="1" applyBorder="1" applyAlignment="1">
      <alignment horizontal="left" vertical="top" wrapText="1"/>
    </xf>
    <xf numFmtId="0" fontId="76" fillId="0" borderId="103" xfId="0" applyFont="1" applyBorder="1" applyAlignment="1">
      <alignment horizontal="left" vertical="top" wrapText="1"/>
    </xf>
    <xf numFmtId="0" fontId="30" fillId="0" borderId="101" xfId="0" applyFont="1" applyBorder="1" applyAlignment="1">
      <alignment horizontal="left" vertical="top" wrapText="1"/>
    </xf>
    <xf numFmtId="0" fontId="76" fillId="0" borderId="63" xfId="0" applyFont="1" applyBorder="1" applyAlignment="1">
      <alignment horizontal="left" vertical="top" wrapText="1"/>
    </xf>
    <xf numFmtId="0" fontId="68" fillId="4" borderId="120" xfId="0" applyFont="1" applyFill="1" applyBorder="1"/>
    <xf numFmtId="0" fontId="27" fillId="4" borderId="120" xfId="0" applyFont="1" applyFill="1" applyBorder="1"/>
    <xf numFmtId="0" fontId="82" fillId="3" borderId="85" xfId="6" applyFont="1" applyFill="1" applyBorder="1" applyAlignment="1">
      <alignment vertical="center"/>
    </xf>
    <xf numFmtId="0" fontId="82" fillId="3" borderId="86" xfId="6" applyFont="1" applyFill="1" applyBorder="1" applyAlignment="1">
      <alignment vertical="center"/>
    </xf>
    <xf numFmtId="0" fontId="82" fillId="3" borderId="90" xfId="6" applyFont="1" applyFill="1" applyBorder="1" applyAlignment="1">
      <alignment vertical="center"/>
    </xf>
    <xf numFmtId="0" fontId="33" fillId="0" borderId="36" xfId="8" applyFont="1" applyBorder="1"/>
    <xf numFmtId="0" fontId="33" fillId="3" borderId="36" xfId="8" applyFont="1" applyFill="1" applyBorder="1"/>
    <xf numFmtId="0" fontId="61" fillId="3" borderId="0" xfId="3" applyFont="1" applyFill="1" applyAlignment="1">
      <alignment horizontal="center" vertical="center"/>
    </xf>
    <xf numFmtId="0" fontId="66" fillId="0" borderId="121" xfId="0" applyFont="1" applyBorder="1" applyAlignment="1">
      <alignment horizontal="center" vertical="center"/>
    </xf>
    <xf numFmtId="0" fontId="25" fillId="0" borderId="22" xfId="0" applyFont="1" applyBorder="1" applyAlignment="1">
      <alignment vertical="top" wrapText="1"/>
    </xf>
    <xf numFmtId="0" fontId="25" fillId="0" borderId="0" xfId="0" applyFont="1" applyAlignment="1">
      <alignment vertical="top" wrapText="1"/>
    </xf>
    <xf numFmtId="0" fontId="25" fillId="0" borderId="27" xfId="0" applyFont="1" applyBorder="1" applyAlignment="1">
      <alignment vertical="top" wrapText="1"/>
    </xf>
    <xf numFmtId="0" fontId="25" fillId="0" borderId="29" xfId="0" applyFont="1" applyBorder="1" applyAlignment="1">
      <alignment vertical="top" wrapText="1"/>
    </xf>
    <xf numFmtId="0" fontId="25" fillId="0" borderId="107" xfId="0" applyFont="1" applyBorder="1" applyAlignment="1">
      <alignment horizontal="left" vertical="top" wrapText="1"/>
    </xf>
    <xf numFmtId="0" fontId="25" fillId="0" borderId="122" xfId="0" applyFont="1" applyBorder="1" applyAlignment="1">
      <alignment horizontal="left" vertical="top" wrapText="1"/>
    </xf>
    <xf numFmtId="0" fontId="25" fillId="0" borderId="110" xfId="0" applyFont="1" applyBorder="1" applyAlignment="1">
      <alignment horizontal="left" vertical="top" wrapText="1"/>
    </xf>
    <xf numFmtId="0" fontId="25" fillId="0" borderId="50" xfId="0" applyFont="1" applyBorder="1" applyAlignment="1">
      <alignment horizontal="left" vertical="top" wrapText="1"/>
    </xf>
    <xf numFmtId="0" fontId="35" fillId="0" borderId="21" xfId="3" applyFont="1" applyBorder="1" applyAlignment="1">
      <alignment wrapText="1"/>
    </xf>
    <xf numFmtId="0" fontId="27" fillId="4" borderId="23" xfId="4" applyFont="1" applyFill="1" applyBorder="1"/>
    <xf numFmtId="0" fontId="27" fillId="4" borderId="24" xfId="4" applyFont="1" applyFill="1" applyBorder="1"/>
    <xf numFmtId="0" fontId="27" fillId="4" borderId="117" xfId="4" applyFont="1" applyFill="1" applyBorder="1"/>
    <xf numFmtId="0" fontId="83" fillId="2" borderId="0" xfId="3" applyFont="1" applyFill="1"/>
    <xf numFmtId="0" fontId="83" fillId="0" borderId="0" xfId="3" applyFont="1"/>
    <xf numFmtId="0" fontId="83" fillId="3" borderId="0" xfId="3" applyFont="1" applyFill="1"/>
    <xf numFmtId="0" fontId="85" fillId="3" borderId="0" xfId="0" applyFont="1" applyFill="1"/>
    <xf numFmtId="0" fontId="86" fillId="4" borderId="23" xfId="4" applyFont="1" applyFill="1" applyBorder="1"/>
    <xf numFmtId="0" fontId="86" fillId="4" borderId="24" xfId="4" applyFont="1" applyFill="1" applyBorder="1"/>
    <xf numFmtId="0" fontId="86" fillId="4" borderId="117" xfId="4" applyFont="1" applyFill="1" applyBorder="1"/>
    <xf numFmtId="0" fontId="86" fillId="6" borderId="60" xfId="0" applyFont="1" applyFill="1" applyBorder="1"/>
    <xf numFmtId="0" fontId="87" fillId="3" borderId="0" xfId="3" applyFont="1" applyFill="1" applyAlignment="1">
      <alignment horizontal="center" vertical="center"/>
    </xf>
    <xf numFmtId="0" fontId="88" fillId="3" borderId="0" xfId="3" applyFont="1" applyFill="1" applyAlignment="1">
      <alignment horizontal="center" vertical="center"/>
    </xf>
    <xf numFmtId="43" fontId="89" fillId="0" borderId="0" xfId="11" applyFont="1"/>
    <xf numFmtId="43" fontId="90" fillId="4" borderId="120" xfId="11" applyFont="1" applyFill="1" applyBorder="1"/>
    <xf numFmtId="43" fontId="89" fillId="0" borderId="21" xfId="11" applyFont="1" applyBorder="1"/>
    <xf numFmtId="43" fontId="89" fillId="2" borderId="0" xfId="11" applyFont="1" applyFill="1"/>
    <xf numFmtId="0" fontId="25" fillId="0" borderId="28" xfId="3" applyFont="1" applyBorder="1" applyAlignment="1" applyProtection="1">
      <alignment vertical="center"/>
      <protection locked="0"/>
    </xf>
    <xf numFmtId="0" fontId="25" fillId="0" borderId="26" xfId="3" applyFont="1" applyBorder="1" applyAlignment="1" applyProtection="1">
      <alignment horizontal="center" vertical="center"/>
      <protection locked="0"/>
    </xf>
    <xf numFmtId="0" fontId="25" fillId="0" borderId="28" xfId="3" applyFont="1" applyBorder="1" applyAlignment="1" applyProtection="1">
      <alignment horizontal="center" vertical="center"/>
      <protection locked="0"/>
    </xf>
    <xf numFmtId="0" fontId="25" fillId="0" borderId="0" xfId="3" applyFont="1" applyAlignment="1" applyProtection="1">
      <alignment vertical="center"/>
      <protection locked="0"/>
    </xf>
    <xf numFmtId="0" fontId="25" fillId="0" borderId="0" xfId="3" applyFont="1" applyAlignment="1" applyProtection="1">
      <alignment horizontal="center" vertical="center"/>
      <protection locked="0"/>
    </xf>
    <xf numFmtId="0" fontId="25" fillId="0" borderId="25" xfId="3" applyFont="1" applyBorder="1" applyAlignment="1" applyProtection="1">
      <alignment vertical="center"/>
      <protection locked="0"/>
    </xf>
    <xf numFmtId="0" fontId="25" fillId="0" borderId="25" xfId="3" applyFont="1" applyBorder="1" applyAlignment="1" applyProtection="1">
      <alignment horizontal="center" vertical="center"/>
      <protection locked="0"/>
    </xf>
    <xf numFmtId="0" fontId="25" fillId="0" borderId="32" xfId="3" applyFont="1" applyBorder="1" applyAlignment="1" applyProtection="1">
      <alignment horizontal="center" vertical="center"/>
      <protection locked="0"/>
    </xf>
    <xf numFmtId="0" fontId="25" fillId="0" borderId="29" xfId="3" applyFont="1" applyBorder="1" applyAlignment="1" applyProtection="1">
      <alignment horizontal="center" vertical="center"/>
      <protection locked="0"/>
    </xf>
    <xf numFmtId="0" fontId="25" fillId="0" borderId="27" xfId="3" applyFont="1" applyBorder="1" applyAlignment="1" applyProtection="1">
      <alignment horizontal="center" vertical="center"/>
      <protection locked="0"/>
    </xf>
    <xf numFmtId="0" fontId="25" fillId="0" borderId="20" xfId="3" applyFont="1" applyBorder="1" applyAlignment="1" applyProtection="1">
      <alignment horizontal="center" vertical="center"/>
      <protection locked="0"/>
    </xf>
    <xf numFmtId="0" fontId="25" fillId="0" borderId="21" xfId="3" applyFont="1" applyBorder="1" applyAlignment="1" applyProtection="1">
      <alignment horizontal="center" vertical="center"/>
      <protection locked="0"/>
    </xf>
    <xf numFmtId="0" fontId="25" fillId="0" borderId="19" xfId="3" applyFont="1" applyBorder="1" applyAlignment="1" applyProtection="1">
      <alignment horizontal="center" vertical="center"/>
      <protection locked="0"/>
    </xf>
    <xf numFmtId="0" fontId="25" fillId="0" borderId="22" xfId="3" applyFont="1" applyBorder="1" applyAlignment="1" applyProtection="1">
      <alignment horizontal="center" vertical="center"/>
      <protection locked="0"/>
    </xf>
    <xf numFmtId="0" fontId="25" fillId="0" borderId="46" xfId="3" applyFont="1" applyBorder="1" applyAlignment="1" applyProtection="1">
      <alignment horizontal="center" vertical="center"/>
      <protection locked="0"/>
    </xf>
    <xf numFmtId="0" fontId="25" fillId="0" borderId="63" xfId="0" applyFont="1" applyBorder="1" applyAlignment="1" applyProtection="1">
      <alignment horizontal="center" vertical="center"/>
      <protection locked="0"/>
    </xf>
    <xf numFmtId="0" fontId="25" fillId="0" borderId="64" xfId="0" applyFont="1" applyBorder="1" applyAlignment="1" applyProtection="1">
      <alignment horizontal="center" vertical="center"/>
      <protection locked="0"/>
    </xf>
    <xf numFmtId="0" fontId="25" fillId="0" borderId="69" xfId="0" applyFont="1" applyBorder="1" applyAlignment="1" applyProtection="1">
      <alignment horizontal="center" vertical="center"/>
      <protection locked="0"/>
    </xf>
    <xf numFmtId="0" fontId="25" fillId="3" borderId="101" xfId="0" applyFont="1" applyFill="1" applyBorder="1" applyAlignment="1" applyProtection="1">
      <alignment horizontal="center" vertical="center"/>
      <protection locked="0"/>
    </xf>
    <xf numFmtId="0" fontId="25" fillId="3" borderId="71" xfId="0" applyFont="1" applyFill="1" applyBorder="1" applyAlignment="1" applyProtection="1">
      <alignment horizontal="center" vertical="center"/>
      <protection locked="0"/>
    </xf>
    <xf numFmtId="0" fontId="61" fillId="0" borderId="68" xfId="0" applyFont="1" applyBorder="1" applyProtection="1">
      <protection locked="0"/>
    </xf>
    <xf numFmtId="0" fontId="25" fillId="0" borderId="71" xfId="0" applyFont="1" applyBorder="1" applyAlignment="1" applyProtection="1">
      <alignment horizontal="center" vertical="center"/>
      <protection locked="0"/>
    </xf>
    <xf numFmtId="0" fontId="25" fillId="0" borderId="68" xfId="0" applyFont="1" applyBorder="1" applyAlignment="1" applyProtection="1">
      <alignment horizontal="center" vertical="center"/>
      <protection locked="0"/>
    </xf>
    <xf numFmtId="0" fontId="25" fillId="0" borderId="103" xfId="0" applyFont="1" applyBorder="1" applyAlignment="1" applyProtection="1">
      <alignment horizontal="center" vertical="center"/>
      <protection locked="0"/>
    </xf>
    <xf numFmtId="0" fontId="25" fillId="0" borderId="101" xfId="0" applyFont="1" applyBorder="1" applyAlignment="1" applyProtection="1">
      <alignment horizontal="center" vertical="center"/>
      <protection locked="0"/>
    </xf>
    <xf numFmtId="0" fontId="97" fillId="2" borderId="0" xfId="0" applyFont="1" applyFill="1"/>
    <xf numFmtId="0" fontId="97" fillId="0" borderId="0" xfId="0" applyFont="1"/>
    <xf numFmtId="0" fontId="102" fillId="3" borderId="28" xfId="0" applyFont="1" applyFill="1" applyBorder="1"/>
    <xf numFmtId="0" fontId="97" fillId="2" borderId="96" xfId="0" applyFont="1" applyFill="1" applyBorder="1"/>
    <xf numFmtId="0" fontId="25" fillId="3" borderId="108" xfId="0" applyFont="1" applyFill="1" applyBorder="1" applyAlignment="1">
      <alignment horizontal="left" vertical="top" wrapText="1"/>
    </xf>
    <xf numFmtId="0" fontId="25" fillId="0" borderId="109" xfId="0" applyFont="1" applyBorder="1" applyAlignment="1">
      <alignment horizontal="left" vertical="top" wrapText="1"/>
    </xf>
    <xf numFmtId="0" fontId="24" fillId="0" borderId="36" xfId="8" applyFont="1" applyBorder="1"/>
    <xf numFmtId="0" fontId="33" fillId="0" borderId="99" xfId="8" applyFont="1" applyBorder="1"/>
    <xf numFmtId="0" fontId="103" fillId="3" borderId="28" xfId="0" applyFont="1" applyFill="1" applyBorder="1"/>
    <xf numFmtId="0" fontId="25" fillId="0" borderId="68" xfId="0" applyFont="1" applyBorder="1" applyAlignment="1" applyProtection="1">
      <alignment horizontal="center"/>
      <protection locked="0"/>
    </xf>
    <xf numFmtId="0" fontId="4" fillId="0" borderId="6" xfId="8" applyBorder="1"/>
    <xf numFmtId="0" fontId="84" fillId="0" borderId="0" xfId="3" applyFont="1" applyAlignment="1">
      <alignment horizontal="center" vertical="center"/>
    </xf>
    <xf numFmtId="0" fontId="13" fillId="0" borderId="4" xfId="2" applyFont="1" applyBorder="1" applyAlignment="1">
      <alignment vertical="center"/>
    </xf>
    <xf numFmtId="0" fontId="27" fillId="4" borderId="24" xfId="4" applyFont="1" applyFill="1" applyBorder="1" applyProtection="1">
      <protection locked="0"/>
    </xf>
    <xf numFmtId="0" fontId="44" fillId="0" borderId="46" xfId="3" applyFont="1" applyBorder="1" applyAlignment="1" applyProtection="1">
      <alignment horizontal="left" vertical="center"/>
      <protection locked="0"/>
    </xf>
    <xf numFmtId="0" fontId="65" fillId="3" borderId="65" xfId="0" applyFont="1" applyFill="1" applyBorder="1" applyProtection="1">
      <protection locked="0"/>
    </xf>
    <xf numFmtId="0" fontId="65" fillId="3" borderId="66" xfId="0" applyFont="1" applyFill="1" applyBorder="1" applyProtection="1">
      <protection locked="0"/>
    </xf>
    <xf numFmtId="0" fontId="65" fillId="3" borderId="100" xfId="0" applyFont="1" applyFill="1" applyBorder="1" applyProtection="1">
      <protection locked="0"/>
    </xf>
    <xf numFmtId="0" fontId="65" fillId="3" borderId="102" xfId="0" applyFont="1" applyFill="1" applyBorder="1" applyProtection="1">
      <protection locked="0"/>
    </xf>
    <xf numFmtId="0" fontId="47" fillId="3" borderId="0" xfId="3" applyFont="1" applyFill="1" applyProtection="1">
      <protection locked="0"/>
    </xf>
    <xf numFmtId="0" fontId="51" fillId="3" borderId="0" xfId="0" applyFont="1" applyFill="1" applyProtection="1">
      <protection locked="0"/>
    </xf>
    <xf numFmtId="43" fontId="27" fillId="4" borderId="120" xfId="11" applyFont="1" applyFill="1" applyBorder="1" applyProtection="1">
      <protection locked="0"/>
    </xf>
    <xf numFmtId="0" fontId="65" fillId="3" borderId="104" xfId="0" applyFont="1" applyFill="1" applyBorder="1" applyProtection="1">
      <protection locked="0"/>
    </xf>
    <xf numFmtId="0" fontId="22" fillId="0" borderId="0" xfId="0" applyFont="1" applyProtection="1">
      <protection locked="0"/>
    </xf>
    <xf numFmtId="0" fontId="47" fillId="2" borderId="0" xfId="3" applyFont="1" applyFill="1" applyProtection="1">
      <protection locked="0"/>
    </xf>
    <xf numFmtId="0" fontId="4" fillId="0" borderId="0" xfId="8" applyProtection="1">
      <protection locked="0"/>
    </xf>
    <xf numFmtId="0" fontId="4" fillId="3" borderId="116" xfId="8" applyFill="1" applyBorder="1" applyProtection="1">
      <protection locked="0"/>
    </xf>
    <xf numFmtId="0" fontId="4" fillId="3" borderId="112" xfId="8" applyFill="1" applyBorder="1" applyProtection="1">
      <protection locked="0"/>
    </xf>
    <xf numFmtId="0" fontId="4" fillId="3" borderId="113" xfId="8" applyFill="1" applyBorder="1" applyProtection="1">
      <protection locked="0"/>
    </xf>
    <xf numFmtId="0" fontId="4" fillId="3" borderId="115" xfId="8" applyFill="1" applyBorder="1" applyProtection="1">
      <protection locked="0"/>
    </xf>
    <xf numFmtId="0" fontId="4" fillId="3" borderId="114" xfId="8" applyFill="1" applyBorder="1" applyProtection="1">
      <protection locked="0"/>
    </xf>
    <xf numFmtId="0" fontId="4" fillId="3" borderId="96" xfId="8" applyFill="1" applyBorder="1" applyProtection="1">
      <protection locked="0"/>
    </xf>
    <xf numFmtId="0" fontId="4" fillId="3" borderId="95" xfId="8" applyFill="1" applyBorder="1" applyProtection="1">
      <protection locked="0"/>
    </xf>
    <xf numFmtId="0" fontId="11" fillId="3" borderId="8" xfId="1" applyFont="1" applyFill="1" applyBorder="1" applyAlignment="1">
      <alignment horizontal="left" vertical="center" wrapText="1"/>
    </xf>
    <xf numFmtId="0" fontId="11" fillId="3" borderId="4" xfId="1" applyFont="1" applyFill="1" applyBorder="1" applyAlignment="1">
      <alignment horizontal="left" vertical="center" wrapText="1"/>
    </xf>
    <xf numFmtId="0" fontId="12" fillId="3" borderId="1" xfId="1" applyFont="1" applyFill="1" applyBorder="1" applyAlignment="1">
      <alignment horizontal="center" vertical="center" wrapText="1"/>
    </xf>
    <xf numFmtId="0" fontId="12" fillId="3" borderId="0" xfId="1" applyFont="1" applyFill="1" applyAlignment="1">
      <alignment horizontal="center" vertical="center" wrapText="1"/>
    </xf>
    <xf numFmtId="0" fontId="12" fillId="3" borderId="4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left" vertical="center" wrapText="1"/>
    </xf>
    <xf numFmtId="0" fontId="11" fillId="3" borderId="0" xfId="1" applyFont="1" applyFill="1" applyAlignment="1">
      <alignment horizontal="left" vertical="center" wrapText="1"/>
    </xf>
    <xf numFmtId="0" fontId="13" fillId="0" borderId="4" xfId="2" applyFont="1" applyBorder="1" applyAlignment="1">
      <alignment horizontal="center"/>
    </xf>
    <xf numFmtId="0" fontId="11" fillId="3" borderId="14" xfId="1" applyFont="1" applyFill="1" applyBorder="1" applyAlignment="1">
      <alignment horizontal="left" vertical="center" wrapText="1"/>
    </xf>
    <xf numFmtId="0" fontId="11" fillId="3" borderId="8" xfId="1" applyFont="1" applyFill="1" applyBorder="1" applyAlignment="1">
      <alignment horizontal="center" vertical="center" wrapText="1"/>
    </xf>
    <xf numFmtId="0" fontId="11" fillId="3" borderId="4" xfId="1" applyFont="1" applyFill="1" applyBorder="1" applyAlignment="1">
      <alignment horizontal="center" vertical="center" wrapText="1"/>
    </xf>
    <xf numFmtId="0" fontId="45" fillId="0" borderId="0" xfId="8" applyFont="1" applyAlignment="1">
      <alignment horizontal="center" vertical="center"/>
    </xf>
    <xf numFmtId="0" fontId="26" fillId="0" borderId="0" xfId="8" applyFont="1" applyAlignment="1">
      <alignment horizontal="center" vertical="center"/>
    </xf>
    <xf numFmtId="0" fontId="45" fillId="3" borderId="0" xfId="0" applyFont="1" applyFill="1" applyAlignment="1">
      <alignment horizontal="center" vertical="center"/>
    </xf>
    <xf numFmtId="0" fontId="37" fillId="0" borderId="0" xfId="3" applyFont="1" applyAlignment="1">
      <alignment horizontal="center" vertical="center"/>
    </xf>
    <xf numFmtId="0" fontId="35" fillId="0" borderId="0" xfId="3" applyFont="1" applyAlignment="1">
      <alignment horizontal="left"/>
    </xf>
    <xf numFmtId="0" fontId="84" fillId="0" borderId="0" xfId="3" applyFont="1" applyAlignment="1">
      <alignment horizontal="center" vertical="center"/>
    </xf>
    <xf numFmtId="0" fontId="84" fillId="0" borderId="23" xfId="3" applyFont="1" applyBorder="1" applyAlignment="1">
      <alignment horizontal="center" vertical="center"/>
    </xf>
    <xf numFmtId="0" fontId="84" fillId="0" borderId="21" xfId="3" applyFont="1" applyBorder="1" applyAlignment="1">
      <alignment horizontal="center" vertical="center"/>
    </xf>
    <xf numFmtId="0" fontId="29" fillId="0" borderId="21" xfId="3" applyFont="1" applyBorder="1" applyAlignment="1">
      <alignment horizontal="center" vertical="center" wrapText="1"/>
    </xf>
    <xf numFmtId="0" fontId="29" fillId="0" borderId="0" xfId="3" applyFont="1" applyAlignment="1">
      <alignment horizontal="center" vertical="center" wrapText="1"/>
    </xf>
    <xf numFmtId="0" fontId="29" fillId="0" borderId="23" xfId="3" applyFont="1" applyBorder="1" applyAlignment="1">
      <alignment horizontal="center" vertical="center" wrapText="1"/>
    </xf>
    <xf numFmtId="0" fontId="84" fillId="0" borderId="46" xfId="3" applyFont="1" applyBorder="1" applyAlignment="1">
      <alignment horizontal="center" vertical="center"/>
    </xf>
    <xf numFmtId="0" fontId="84" fillId="0" borderId="61" xfId="3" applyFont="1" applyBorder="1" applyAlignment="1">
      <alignment horizontal="center" vertical="center"/>
    </xf>
    <xf numFmtId="0" fontId="84" fillId="0" borderId="67" xfId="3" applyFont="1" applyBorder="1" applyAlignment="1">
      <alignment horizontal="center" vertical="center"/>
    </xf>
    <xf numFmtId="0" fontId="29" fillId="0" borderId="61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67" xfId="0" applyFont="1" applyBorder="1" applyAlignment="1">
      <alignment horizontal="center" vertical="center" wrapText="1"/>
    </xf>
    <xf numFmtId="0" fontId="84" fillId="0" borderId="76" xfId="3" applyFont="1" applyBorder="1" applyAlignment="1">
      <alignment horizontal="center" vertical="center"/>
    </xf>
    <xf numFmtId="0" fontId="84" fillId="0" borderId="78" xfId="3" applyFont="1" applyBorder="1" applyAlignment="1">
      <alignment horizontal="center" vertical="center"/>
    </xf>
    <xf numFmtId="0" fontId="63" fillId="0" borderId="61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0" borderId="67" xfId="0" applyFont="1" applyBorder="1" applyAlignment="1">
      <alignment horizontal="center" vertical="center" wrapText="1"/>
    </xf>
    <xf numFmtId="0" fontId="63" fillId="0" borderId="61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67" xfId="0" applyFont="1" applyBorder="1" applyAlignment="1">
      <alignment horizontal="center" vertical="center"/>
    </xf>
    <xf numFmtId="0" fontId="84" fillId="0" borderId="123" xfId="3" applyFont="1" applyBorder="1" applyAlignment="1">
      <alignment horizontal="center" vertical="center"/>
    </xf>
    <xf numFmtId="0" fontId="63" fillId="0" borderId="21" xfId="0" applyFont="1" applyBorder="1" applyAlignment="1">
      <alignment horizontal="center" vertical="center" wrapText="1"/>
    </xf>
    <xf numFmtId="0" fontId="91" fillId="0" borderId="21" xfId="3" applyFont="1" applyBorder="1" applyAlignment="1">
      <alignment horizontal="center" vertical="center"/>
    </xf>
    <xf numFmtId="0" fontId="91" fillId="0" borderId="0" xfId="3" applyFont="1" applyAlignment="1">
      <alignment horizontal="center" vertical="center"/>
    </xf>
    <xf numFmtId="0" fontId="91" fillId="0" borderId="23" xfId="3" applyFont="1" applyBorder="1" applyAlignment="1">
      <alignment horizontal="center" vertical="center"/>
    </xf>
    <xf numFmtId="0" fontId="63" fillId="0" borderId="23" xfId="0" applyFont="1" applyBorder="1" applyAlignment="1">
      <alignment horizontal="center" vertical="center" wrapText="1"/>
    </xf>
    <xf numFmtId="0" fontId="13" fillId="0" borderId="4" xfId="2" applyFont="1" applyBorder="1" applyAlignment="1">
      <alignment horizontal="right" vertical="center"/>
    </xf>
    <xf numFmtId="0" fontId="45" fillId="3" borderId="8" xfId="6" applyFont="1" applyFill="1" applyBorder="1" applyAlignment="1">
      <alignment horizontal="left" vertical="center" wrapText="1"/>
    </xf>
    <xf numFmtId="0" fontId="45" fillId="3" borderId="0" xfId="6" applyFont="1" applyFill="1" applyAlignment="1">
      <alignment horizontal="left" vertical="center" wrapText="1"/>
    </xf>
    <xf numFmtId="0" fontId="45" fillId="3" borderId="4" xfId="6" applyFont="1" applyFill="1" applyBorder="1" applyAlignment="1">
      <alignment horizontal="left" vertical="center" wrapText="1"/>
    </xf>
    <xf numFmtId="0" fontId="45" fillId="3" borderId="81" xfId="6" applyFont="1" applyFill="1" applyBorder="1" applyAlignment="1">
      <alignment vertical="center" wrapText="1"/>
    </xf>
    <xf numFmtId="0" fontId="45" fillId="3" borderId="24" xfId="6" applyFont="1" applyFill="1" applyBorder="1" applyAlignment="1">
      <alignment vertical="center" wrapText="1"/>
    </xf>
    <xf numFmtId="0" fontId="45" fillId="3" borderId="82" xfId="6" applyFont="1" applyFill="1" applyBorder="1" applyAlignment="1">
      <alignment vertical="center" wrapText="1"/>
    </xf>
    <xf numFmtId="0" fontId="45" fillId="3" borderId="23" xfId="6" applyFont="1" applyFill="1" applyBorder="1" applyAlignment="1">
      <alignment horizontal="left" vertical="center" wrapText="1"/>
    </xf>
    <xf numFmtId="0" fontId="45" fillId="0" borderId="1" xfId="6" applyFont="1" applyBorder="1" applyAlignment="1">
      <alignment horizontal="left" vertical="center" wrapText="1"/>
    </xf>
    <xf numFmtId="0" fontId="45" fillId="0" borderId="0" xfId="6" applyFont="1" applyAlignment="1">
      <alignment horizontal="left" vertical="center" wrapText="1"/>
    </xf>
    <xf numFmtId="0" fontId="45" fillId="0" borderId="14" xfId="6" applyFont="1" applyBorder="1" applyAlignment="1">
      <alignment horizontal="left" vertical="center" wrapText="1"/>
    </xf>
    <xf numFmtId="0" fontId="45" fillId="0" borderId="8" xfId="6" applyFont="1" applyBorder="1" applyAlignment="1">
      <alignment horizontal="left" vertical="center" wrapText="1"/>
    </xf>
    <xf numFmtId="0" fontId="45" fillId="0" borderId="23" xfId="6" applyFont="1" applyBorder="1" applyAlignment="1">
      <alignment horizontal="left" vertical="center" wrapText="1"/>
    </xf>
    <xf numFmtId="0" fontId="45" fillId="3" borderId="21" xfId="6" applyFont="1" applyFill="1" applyBorder="1" applyAlignment="1">
      <alignment horizontal="left" vertical="center" wrapText="1"/>
    </xf>
    <xf numFmtId="0" fontId="45" fillId="3" borderId="14" xfId="6" applyFont="1" applyFill="1" applyBorder="1" applyAlignment="1">
      <alignment horizontal="left" vertical="center" wrapText="1"/>
    </xf>
    <xf numFmtId="0" fontId="45" fillId="3" borderId="0" xfId="8" applyFont="1" applyFill="1" applyAlignment="1">
      <alignment horizontal="center" vertical="center"/>
    </xf>
    <xf numFmtId="0" fontId="60" fillId="5" borderId="44" xfId="8" applyFont="1" applyFill="1" applyBorder="1" applyAlignment="1" applyProtection="1">
      <alignment horizontal="center"/>
      <protection locked="0"/>
    </xf>
    <xf numFmtId="0" fontId="60" fillId="5" borderId="45" xfId="8" applyFont="1" applyFill="1" applyBorder="1" applyAlignment="1" applyProtection="1">
      <alignment horizontal="center"/>
      <protection locked="0"/>
    </xf>
    <xf numFmtId="0" fontId="50" fillId="0" borderId="37" xfId="0" applyFont="1" applyBorder="1" applyAlignment="1">
      <alignment horizontal="center"/>
    </xf>
    <xf numFmtId="0" fontId="50" fillId="0" borderId="38" xfId="0" applyFont="1" applyBorder="1" applyAlignment="1">
      <alignment horizontal="center"/>
    </xf>
    <xf numFmtId="0" fontId="50" fillId="0" borderId="0" xfId="0" applyFont="1" applyAlignment="1">
      <alignment horizontal="center"/>
    </xf>
    <xf numFmtId="0" fontId="30" fillId="3" borderId="29" xfId="0" applyFont="1" applyFill="1" applyBorder="1" applyAlignment="1" applyProtection="1">
      <alignment vertical="center"/>
      <protection locked="0"/>
    </xf>
    <xf numFmtId="0" fontId="92" fillId="4" borderId="24" xfId="4" applyFont="1" applyFill="1" applyBorder="1" applyProtection="1">
      <protection locked="0"/>
    </xf>
    <xf numFmtId="0" fontId="92" fillId="4" borderId="23" xfId="4" applyFont="1" applyFill="1" applyBorder="1" applyProtection="1">
      <protection locked="0"/>
    </xf>
    <xf numFmtId="0" fontId="92" fillId="4" borderId="117" xfId="4" applyFont="1" applyFill="1" applyBorder="1" applyProtection="1">
      <protection locked="0"/>
    </xf>
    <xf numFmtId="0" fontId="92" fillId="6" borderId="60" xfId="0" applyFont="1" applyFill="1" applyBorder="1" applyProtection="1">
      <protection locked="0"/>
    </xf>
    <xf numFmtId="0" fontId="104" fillId="0" borderId="0" xfId="0" applyFont="1"/>
    <xf numFmtId="0" fontId="105" fillId="0" borderId="0" xfId="0" applyFont="1"/>
    <xf numFmtId="0" fontId="105" fillId="0" borderId="58" xfId="0" applyFont="1" applyBorder="1"/>
    <xf numFmtId="0" fontId="104" fillId="0" borderId="59" xfId="0" applyFont="1" applyBorder="1" applyAlignment="1">
      <alignment horizontal="center" vertical="center" wrapText="1"/>
    </xf>
    <xf numFmtId="0" fontId="104" fillId="3" borderId="59" xfId="0" applyFont="1" applyFill="1" applyBorder="1" applyAlignment="1">
      <alignment horizontal="center" vertical="center" wrapText="1"/>
    </xf>
    <xf numFmtId="0" fontId="104" fillId="0" borderId="59" xfId="0" applyFont="1" applyBorder="1" applyAlignment="1" applyProtection="1">
      <alignment horizontal="center" vertical="center" wrapText="1"/>
      <protection locked="0"/>
    </xf>
    <xf numFmtId="0" fontId="106" fillId="3" borderId="0" xfId="3" applyFont="1" applyFill="1" applyAlignment="1" applyProtection="1">
      <alignment horizontal="left" vertical="center"/>
      <protection locked="0"/>
    </xf>
    <xf numFmtId="0" fontId="107" fillId="3" borderId="0" xfId="0" applyFont="1" applyFill="1" applyAlignment="1" applyProtection="1">
      <alignment horizontal="left" vertical="center"/>
      <protection locked="0"/>
    </xf>
    <xf numFmtId="0" fontId="108" fillId="4" borderId="23" xfId="4" applyFont="1" applyFill="1" applyBorder="1" applyAlignment="1" applyProtection="1">
      <alignment horizontal="left" vertical="center"/>
      <protection locked="0"/>
    </xf>
    <xf numFmtId="0" fontId="106" fillId="3" borderId="62" xfId="0" applyFont="1" applyFill="1" applyBorder="1" applyAlignment="1" applyProtection="1">
      <alignment horizontal="left" vertical="center"/>
      <protection locked="0"/>
    </xf>
    <xf numFmtId="0" fontId="106" fillId="3" borderId="65" xfId="0" applyFont="1" applyFill="1" applyBorder="1" applyAlignment="1" applyProtection="1">
      <alignment horizontal="left" vertical="center"/>
      <protection locked="0"/>
    </xf>
    <xf numFmtId="0" fontId="106" fillId="3" borderId="66" xfId="0" applyFont="1" applyFill="1" applyBorder="1" applyAlignment="1" applyProtection="1">
      <alignment horizontal="left" vertical="center"/>
      <protection locked="0"/>
    </xf>
    <xf numFmtId="0" fontId="106" fillId="3" borderId="72" xfId="0" applyFont="1" applyFill="1" applyBorder="1" applyAlignment="1" applyProtection="1">
      <alignment horizontal="left" vertical="center"/>
      <protection locked="0"/>
    </xf>
    <xf numFmtId="0" fontId="106" fillId="3" borderId="73" xfId="0" applyFont="1" applyFill="1" applyBorder="1" applyAlignment="1" applyProtection="1">
      <alignment horizontal="left" vertical="center"/>
      <protection locked="0"/>
    </xf>
    <xf numFmtId="0" fontId="106" fillId="3" borderId="74" xfId="0" applyFont="1" applyFill="1" applyBorder="1" applyAlignment="1" applyProtection="1">
      <alignment horizontal="left" vertical="center"/>
      <protection locked="0"/>
    </xf>
    <xf numFmtId="0" fontId="106" fillId="3" borderId="67" xfId="0" applyFont="1" applyFill="1" applyBorder="1" applyAlignment="1" applyProtection="1">
      <alignment horizontal="left" vertical="center"/>
      <protection locked="0"/>
    </xf>
    <xf numFmtId="0" fontId="108" fillId="4" borderId="24" xfId="4" applyFont="1" applyFill="1" applyBorder="1" applyAlignment="1" applyProtection="1">
      <alignment horizontal="left" vertical="center"/>
      <protection locked="0"/>
    </xf>
    <xf numFmtId="0" fontId="106" fillId="3" borderId="70" xfId="0" applyFont="1" applyFill="1" applyBorder="1" applyAlignment="1" applyProtection="1">
      <alignment horizontal="left" vertical="center"/>
      <protection locked="0"/>
    </xf>
    <xf numFmtId="0" fontId="106" fillId="3" borderId="0" xfId="0" applyFont="1" applyFill="1" applyAlignment="1" applyProtection="1">
      <alignment horizontal="left" vertical="center"/>
      <protection locked="0"/>
    </xf>
    <xf numFmtId="0" fontId="108" fillId="4" borderId="117" xfId="4" applyFont="1" applyFill="1" applyBorder="1" applyAlignment="1" applyProtection="1">
      <alignment horizontal="left" vertical="center"/>
      <protection locked="0"/>
    </xf>
    <xf numFmtId="0" fontId="106" fillId="3" borderId="28" xfId="0" applyFont="1" applyFill="1" applyBorder="1" applyAlignment="1" applyProtection="1">
      <alignment horizontal="left" vertical="center"/>
      <protection locked="0"/>
    </xf>
    <xf numFmtId="0" fontId="106" fillId="3" borderId="26" xfId="0" applyFont="1" applyFill="1" applyBorder="1" applyAlignment="1" applyProtection="1">
      <alignment horizontal="left" vertical="center"/>
      <protection locked="0"/>
    </xf>
    <xf numFmtId="0" fontId="106" fillId="3" borderId="76" xfId="0" applyFont="1" applyFill="1" applyBorder="1" applyAlignment="1" applyProtection="1">
      <alignment horizontal="left" vertical="center"/>
      <protection locked="0"/>
    </xf>
    <xf numFmtId="0" fontId="108" fillId="6" borderId="60" xfId="0" applyFont="1" applyFill="1" applyBorder="1" applyAlignment="1" applyProtection="1">
      <alignment horizontal="left" vertical="center"/>
      <protection locked="0"/>
    </xf>
    <xf numFmtId="0" fontId="106" fillId="3" borderId="100" xfId="0" applyFont="1" applyFill="1" applyBorder="1" applyAlignment="1" applyProtection="1">
      <alignment horizontal="left" vertical="center"/>
      <protection locked="0"/>
    </xf>
    <xf numFmtId="0" fontId="106" fillId="3" borderId="102" xfId="0" applyFont="1" applyFill="1" applyBorder="1" applyAlignment="1" applyProtection="1">
      <alignment horizontal="left" vertical="center"/>
      <protection locked="0"/>
    </xf>
    <xf numFmtId="0" fontId="109" fillId="3" borderId="0" xfId="3" applyFont="1" applyFill="1" applyAlignment="1" applyProtection="1">
      <alignment horizontal="left" vertical="center"/>
      <protection locked="0"/>
    </xf>
    <xf numFmtId="0" fontId="110" fillId="3" borderId="0" xfId="3" applyFont="1" applyFill="1" applyAlignment="1" applyProtection="1">
      <alignment horizontal="left" vertical="center"/>
      <protection locked="0"/>
    </xf>
    <xf numFmtId="0" fontId="111" fillId="2" borderId="0" xfId="3" applyFont="1" applyFill="1"/>
    <xf numFmtId="0" fontId="111" fillId="0" borderId="0" xfId="3" applyFont="1"/>
    <xf numFmtId="0" fontId="104" fillId="0" borderId="30" xfId="0" applyFont="1" applyBorder="1" applyAlignment="1">
      <alignment horizontal="center" vertical="center" wrapText="1"/>
    </xf>
    <xf numFmtId="43" fontId="104" fillId="0" borderId="57" xfId="11" applyFont="1" applyBorder="1" applyAlignment="1">
      <alignment horizontal="center" vertical="center" wrapText="1"/>
    </xf>
    <xf numFmtId="43" fontId="104" fillId="0" borderId="57" xfId="11" applyFont="1" applyBorder="1" applyAlignment="1" applyProtection="1">
      <alignment horizontal="center" vertical="center" wrapText="1"/>
      <protection locked="0"/>
    </xf>
    <xf numFmtId="0" fontId="106" fillId="2" borderId="0" xfId="3" applyFont="1" applyFill="1"/>
    <xf numFmtId="0" fontId="112" fillId="3" borderId="0" xfId="4" applyFont="1" applyFill="1" applyAlignment="1">
      <alignment horizontal="center" vertical="center"/>
    </xf>
    <xf numFmtId="0" fontId="112" fillId="3" borderId="35" xfId="4" applyFont="1" applyFill="1" applyBorder="1" applyAlignment="1" applyProtection="1">
      <alignment horizontal="center" vertical="center" wrapText="1"/>
      <protection locked="0"/>
    </xf>
    <xf numFmtId="0" fontId="112" fillId="3" borderId="15" xfId="4" applyFont="1" applyFill="1" applyBorder="1" applyAlignment="1" applyProtection="1">
      <alignment horizontal="center" vertical="center" wrapText="1"/>
      <protection locked="0"/>
    </xf>
  </cellXfs>
  <cellStyles count="12">
    <cellStyle name="Comma" xfId="11" builtinId="3"/>
    <cellStyle name="Normal" xfId="0" builtinId="0"/>
    <cellStyle name="Normal 2" xfId="3" xr:uid="{00000000-0005-0000-0000-000002000000}"/>
    <cellStyle name="Normal 2 2" xfId="4" xr:uid="{00000000-0005-0000-0000-000003000000}"/>
    <cellStyle name="Normal 3" xfId="7" xr:uid="{00000000-0005-0000-0000-000004000000}"/>
    <cellStyle name="Normal 3 3" xfId="9" xr:uid="{00000000-0005-0000-0000-000005000000}"/>
    <cellStyle name="Normal 3 3 2" xfId="10" xr:uid="{00000000-0005-0000-0000-000006000000}"/>
    <cellStyle name="Normal 5" xfId="1" xr:uid="{00000000-0005-0000-0000-000007000000}"/>
    <cellStyle name="Normal 5 2" xfId="6" xr:uid="{00000000-0005-0000-0000-000008000000}"/>
    <cellStyle name="Normal 5 3" xfId="5" xr:uid="{00000000-0005-0000-0000-000009000000}"/>
    <cellStyle name="Normal 6" xfId="2" xr:uid="{00000000-0005-0000-0000-00000A000000}"/>
    <cellStyle name="Normal 7" xfId="8" xr:uid="{00000000-0005-0000-0000-00000B000000}"/>
  </cellStyles>
  <dxfs count="456"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theme="4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theme="4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</dxfs>
  <tableStyles count="0" defaultTableStyle="TableStyleMedium2" defaultPivotStyle="PivotStyleLight16"/>
  <colors>
    <mruColors>
      <color rgb="FFE31837"/>
      <color rgb="FFF04B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3E90-487E-B94C-F040AA75FB0F}"/>
              </c:ext>
            </c:extLst>
          </c:dPt>
          <c:cat>
            <c:strRef>
              <c:f>' Gestao do Programa'!$L$48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Gestao do Programa'!$M$48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E-4D70-8240-19A9AF907E97}"/>
            </c:ext>
          </c:extLst>
        </c:ser>
        <c:ser>
          <c:idx val="1"/>
          <c:order val="1"/>
          <c:invertIfNegative val="0"/>
          <c:cat>
            <c:strRef>
              <c:f>' Gestao do Programa'!$L$48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Gestao do Programa'!$N$48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90-487E-B94C-F040AA75F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'Resumo das pontuações'!$I$41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'Resumo das pontuações'!$J$41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5-4C74-B367-7D943D2DC345}"/>
            </c:ext>
          </c:extLst>
        </c:ser>
        <c:ser>
          <c:idx val="1"/>
          <c:order val="1"/>
          <c:invertIfNegative val="0"/>
          <c:cat>
            <c:strRef>
              <c:f>'Resumo das pontuações'!$I$41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'Resumo das pontuações'!$K$41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45-4C74-B367-7D943D2DC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 Implementação do Programa'!$L$157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Implementação do Programa'!$M$157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47-4389-9617-83768EA43B8E}"/>
            </c:ext>
          </c:extLst>
        </c:ser>
        <c:ser>
          <c:idx val="1"/>
          <c:order val="1"/>
          <c:invertIfNegative val="0"/>
          <c:cat>
            <c:strRef>
              <c:f>' Implementação do Programa'!$L$157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Implementação do Programa'!$N$157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47-4389-9617-83768EA43B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'Resumo das pontuações'!$I$41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'Resumo das pontuações'!$J$41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84-4101-B006-577BA6CB64F1}"/>
            </c:ext>
          </c:extLst>
        </c:ser>
        <c:ser>
          <c:idx val="1"/>
          <c:order val="1"/>
          <c:invertIfNegative val="0"/>
          <c:cat>
            <c:strRef>
              <c:f>'Resumo das pontuações'!$I$41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'Resumo das pontuações'!$K$41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84-4101-B006-577BA6CB6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 Resultados do programa'!$L$37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Resultados do programa'!$M$37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F5-44DE-93DC-710D271FEEAC}"/>
            </c:ext>
          </c:extLst>
        </c:ser>
        <c:ser>
          <c:idx val="1"/>
          <c:order val="1"/>
          <c:invertIfNegative val="0"/>
          <c:cat>
            <c:strRef>
              <c:f>' Resultados do programa'!$L$37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Resultados do programa'!$N$37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F5-44DE-93DC-710D271FE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'Resumo das pontuações'!$I$41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'Resumo das pontuações'!$J$41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1A-4F23-84D8-14471FB13797}"/>
            </c:ext>
          </c:extLst>
        </c:ser>
        <c:ser>
          <c:idx val="1"/>
          <c:order val="1"/>
          <c:invertIfNegative val="0"/>
          <c:cat>
            <c:strRef>
              <c:f>'Resumo das pontuações'!$I$41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'Resumo das pontuações'!$K$41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1A-4F23-84D8-14471FB13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Next steps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 Instru&#231;&#245;e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 Perguntas frequentes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Bibliography!A1"/><Relationship Id="rId3" Type="http://schemas.openxmlformats.org/officeDocument/2006/relationships/hyperlink" Target="#'Programme Outcomes '!A1"/><Relationship Id="rId7" Type="http://schemas.openxmlformats.org/officeDocument/2006/relationships/hyperlink" Target="#FAQS!A1"/><Relationship Id="rId12" Type="http://schemas.openxmlformats.org/officeDocument/2006/relationships/image" Target="../media/image1.png"/><Relationship Id="rId2" Type="http://schemas.openxmlformats.org/officeDocument/2006/relationships/hyperlink" Target="#'Programme Implementation'!A1"/><Relationship Id="rId1" Type="http://schemas.openxmlformats.org/officeDocument/2006/relationships/hyperlink" Target="https://www.youtube.com/watch?app=desktop&amp;v=lA1fVA4_i7o&amp;feature=youtu.be" TargetMode="External"/><Relationship Id="rId6" Type="http://schemas.openxmlformats.org/officeDocument/2006/relationships/hyperlink" Target="#Acronyms!A1"/><Relationship Id="rId11" Type="http://schemas.openxmlformats.org/officeDocument/2006/relationships/hyperlink" Target="https://hivpreventioncoalition.unaids.org/wp-content/uploads/2020/03/Decision-making-aide-AGYW-investment-Version-March-2020-Final.pdf" TargetMode="External"/><Relationship Id="rId5" Type="http://schemas.openxmlformats.org/officeDocument/2006/relationships/hyperlink" Target="#'Summary of scores'!A1"/><Relationship Id="rId10" Type="http://schemas.openxmlformats.org/officeDocument/2006/relationships/hyperlink" Target="#Introduction!A1"/><Relationship Id="rId4" Type="http://schemas.openxmlformats.org/officeDocument/2006/relationships/hyperlink" Target="#'Programme Management'!A1"/><Relationship Id="rId9" Type="http://schemas.openxmlformats.org/officeDocument/2006/relationships/hyperlink" Target="#'Next step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 Bibliografia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 Perguntas frequentes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hyperlink" Target="#' Implementa&#231;&#227;o do Programa'!A1"/><Relationship Id="rId4" Type="http://schemas.openxmlformats.org/officeDocument/2006/relationships/hyperlink" Target="#' Instru&#231;&#245;es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hyperlink" Target="#' Instru&#231;&#245;es'!A1"/><Relationship Id="rId1" Type="http://schemas.openxmlformats.org/officeDocument/2006/relationships/hyperlink" Target="#' Resultados do programa'!A1"/><Relationship Id="rId4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hyperlink" Target="#' Instru&#231;&#245;es'!A1"/><Relationship Id="rId1" Type="http://schemas.openxmlformats.org/officeDocument/2006/relationships/hyperlink" Target="#'Resumo das pontua&#231;&#245;es'!A1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 Instru&#231;&#245;es'!A1"/><Relationship Id="rId1" Type="http://schemas.openxmlformats.org/officeDocument/2006/relationships/hyperlink" Target="#' Pr&#243;ximos passo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1964400</xdr:colOff>
      <xdr:row>1</xdr:row>
      <xdr:rowOff>111098</xdr:rowOff>
    </xdr:from>
    <xdr:to>
      <xdr:col>5</xdr:col>
      <xdr:colOff>2612400</xdr:colOff>
      <xdr:row>1</xdr:row>
      <xdr:rowOff>749493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4137A87-FEA8-4C9E-92C2-656FBE29BF31}"/>
            </a:ext>
          </a:extLst>
        </xdr:cNvPr>
        <xdr:cNvSpPr/>
      </xdr:nvSpPr>
      <xdr:spPr>
        <a:xfrm>
          <a:off x="3153120" y="293978"/>
          <a:ext cx="300" cy="74515"/>
        </a:xfrm>
        <a:prstGeom prst="rect">
          <a:avLst/>
        </a:prstGeom>
        <a:solidFill>
          <a:srgbClr val="E31837"/>
        </a:solidFill>
        <a:ln w="9525" cmpd="sng">
          <a:solidFill>
            <a:schemeClr val="accent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r>
            <a:rPr lang="en-GB" sz="4800" b="1">
              <a:solidFill>
                <a:schemeClr val="bg1"/>
              </a:solidFill>
              <a:latin typeface="Arial Narrow" panose="020B0606020202030204" pitchFamily="34" charset="0"/>
            </a:rPr>
            <a:t>1</a:t>
          </a:r>
        </a:p>
      </xdr:txBody>
    </xdr:sp>
    <xdr:clientData/>
  </xdr:twoCellAnchor>
  <xdr:twoCellAnchor>
    <xdr:from>
      <xdr:col>5</xdr:col>
      <xdr:colOff>2733321</xdr:colOff>
      <xdr:row>1</xdr:row>
      <xdr:rowOff>111098</xdr:rowOff>
    </xdr:from>
    <xdr:to>
      <xdr:col>5</xdr:col>
      <xdr:colOff>3380041</xdr:colOff>
      <xdr:row>1</xdr:row>
      <xdr:rowOff>749493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DE9C25C-3929-44DC-994C-4644F5A11AFF}"/>
            </a:ext>
          </a:extLst>
        </xdr:cNvPr>
        <xdr:cNvSpPr/>
      </xdr:nvSpPr>
      <xdr:spPr>
        <a:xfrm>
          <a:off x="3152421" y="293978"/>
          <a:ext cx="0" cy="74515"/>
        </a:xfrm>
        <a:prstGeom prst="rect">
          <a:avLst/>
        </a:prstGeom>
        <a:solidFill>
          <a:srgbClr val="F04B18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r>
            <a:rPr lang="en-ZA" sz="4800" b="1">
              <a:solidFill>
                <a:schemeClr val="bg1"/>
              </a:solidFill>
              <a:latin typeface="Arial Narrow" panose="020B0606020202030204" pitchFamily="34" charset="0"/>
            </a:rPr>
            <a:t>2</a:t>
          </a:r>
        </a:p>
      </xdr:txBody>
    </xdr:sp>
    <xdr:clientData/>
  </xdr:twoCellAnchor>
  <xdr:twoCellAnchor>
    <xdr:from>
      <xdr:col>5</xdr:col>
      <xdr:colOff>3500962</xdr:colOff>
      <xdr:row>1</xdr:row>
      <xdr:rowOff>111098</xdr:rowOff>
    </xdr:from>
    <xdr:to>
      <xdr:col>5</xdr:col>
      <xdr:colOff>4148962</xdr:colOff>
      <xdr:row>1</xdr:row>
      <xdr:rowOff>749493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1F46E78-F56C-4EA4-A986-E7912D941B7A}"/>
            </a:ext>
          </a:extLst>
        </xdr:cNvPr>
        <xdr:cNvSpPr/>
      </xdr:nvSpPr>
      <xdr:spPr>
        <a:xfrm>
          <a:off x="3158062" y="293978"/>
          <a:ext cx="300" cy="74515"/>
        </a:xfrm>
        <a:prstGeom prst="rect">
          <a:avLst/>
        </a:prstGeom>
        <a:solidFill>
          <a:srgbClr val="FEEA00"/>
        </a:solidFill>
        <a:ln w="9525" cmpd="sng">
          <a:solidFill>
            <a:srgbClr val="FEEA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r>
            <a:rPr lang="en-ZA" sz="4800" b="1">
              <a:solidFill>
                <a:schemeClr val="bg1"/>
              </a:solidFill>
              <a:latin typeface="Arial Narrow" panose="020B0606020202030204" pitchFamily="34" charset="0"/>
            </a:rPr>
            <a:t>3</a:t>
          </a:r>
        </a:p>
      </xdr:txBody>
    </xdr:sp>
    <xdr:clientData/>
  </xdr:twoCellAnchor>
  <xdr:twoCellAnchor>
    <xdr:from>
      <xdr:col>5</xdr:col>
      <xdr:colOff>4269883</xdr:colOff>
      <xdr:row>1</xdr:row>
      <xdr:rowOff>111098</xdr:rowOff>
    </xdr:from>
    <xdr:to>
      <xdr:col>5</xdr:col>
      <xdr:colOff>4917883</xdr:colOff>
      <xdr:row>1</xdr:row>
      <xdr:rowOff>749493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16240C0-5CCB-4611-A04C-3304D9A01123}"/>
            </a:ext>
          </a:extLst>
        </xdr:cNvPr>
        <xdr:cNvSpPr/>
      </xdr:nvSpPr>
      <xdr:spPr>
        <a:xfrm>
          <a:off x="3157363" y="293978"/>
          <a:ext cx="300" cy="74515"/>
        </a:xfrm>
        <a:prstGeom prst="rect">
          <a:avLst/>
        </a:prstGeom>
        <a:solidFill>
          <a:srgbClr val="86C440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r>
            <a:rPr lang="en-ZA" sz="4800" b="1">
              <a:solidFill>
                <a:schemeClr val="bg1"/>
              </a:solidFill>
              <a:latin typeface="Arial Narrow" panose="020B0606020202030204" pitchFamily="34" charset="0"/>
            </a:rPr>
            <a:t>4</a:t>
          </a:r>
        </a:p>
      </xdr:txBody>
    </xdr:sp>
    <xdr:clientData/>
  </xdr:twoCellAnchor>
  <xdr:twoCellAnchor>
    <xdr:from>
      <xdr:col>5</xdr:col>
      <xdr:colOff>5038804</xdr:colOff>
      <xdr:row>1</xdr:row>
      <xdr:rowOff>111098</xdr:rowOff>
    </xdr:from>
    <xdr:to>
      <xdr:col>6</xdr:col>
      <xdr:colOff>195921</xdr:colOff>
      <xdr:row>1</xdr:row>
      <xdr:rowOff>749493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3A2AD0D-2180-4FF4-965B-FF8A3449FEC7}"/>
            </a:ext>
          </a:extLst>
        </xdr:cNvPr>
        <xdr:cNvSpPr/>
      </xdr:nvSpPr>
      <xdr:spPr>
        <a:xfrm>
          <a:off x="3156664" y="293978"/>
          <a:ext cx="193937" cy="74515"/>
        </a:xfrm>
        <a:prstGeom prst="rect">
          <a:avLst/>
        </a:prstGeom>
        <a:solidFill>
          <a:srgbClr val="40AE48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r>
            <a:rPr lang="en-ZA" sz="4800" b="1">
              <a:solidFill>
                <a:schemeClr val="bg1"/>
              </a:solidFill>
              <a:latin typeface="Arial Narrow" panose="020B0606020202030204" pitchFamily="34" charset="0"/>
            </a:rPr>
            <a:t>5</a:t>
          </a:r>
        </a:p>
      </xdr:txBody>
    </xdr:sp>
    <xdr:clientData/>
  </xdr:twoCellAnchor>
  <xdr:twoCellAnchor>
    <xdr:from>
      <xdr:col>5</xdr:col>
      <xdr:colOff>4298674</xdr:colOff>
      <xdr:row>142</xdr:row>
      <xdr:rowOff>8287</xdr:rowOff>
    </xdr:from>
    <xdr:to>
      <xdr:col>7</xdr:col>
      <xdr:colOff>49517</xdr:colOff>
      <xdr:row>152</xdr:row>
      <xdr:rowOff>84598</xdr:rowOff>
    </xdr:to>
    <xdr:sp macro="" textlink="">
      <xdr:nvSpPr>
        <xdr:cNvPr id="7" name="Arrow: Up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60B5D8-526E-409A-B231-36EAC6E126D2}"/>
            </a:ext>
          </a:extLst>
        </xdr:cNvPr>
        <xdr:cNvSpPr/>
      </xdr:nvSpPr>
      <xdr:spPr>
        <a:xfrm rot="5400000">
          <a:off x="2490270" y="13658171"/>
          <a:ext cx="1905111" cy="574303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To reflect on this exercise, complete the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Next steps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by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rgbClr val="16AA9A">
                  <a:lumMod val="60000"/>
                  <a:lumOff val="40000"/>
                </a:srgbClr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clicking here</a:t>
          </a: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chemeClr val="bg1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206963</xdr:colOff>
      <xdr:row>0</xdr:row>
      <xdr:rowOff>159926</xdr:rowOff>
    </xdr:from>
    <xdr:to>
      <xdr:col>3</xdr:col>
      <xdr:colOff>1968499</xdr:colOff>
      <xdr:row>3</xdr:row>
      <xdr:rowOff>111125</xdr:rowOff>
    </xdr:to>
    <xdr:sp macro="" textlink="">
      <xdr:nvSpPr>
        <xdr:cNvPr id="5" name="Arrow: Left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7E9797-C2C3-4E11-9AFE-7403502B70DB}"/>
            </a:ext>
          </a:extLst>
        </xdr:cNvPr>
        <xdr:cNvSpPr/>
      </xdr:nvSpPr>
      <xdr:spPr>
        <a:xfrm>
          <a:off x="318088" y="159926"/>
          <a:ext cx="3079161" cy="1324387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  <xdr:twoCellAnchor>
    <xdr:from>
      <xdr:col>2</xdr:col>
      <xdr:colOff>0</xdr:colOff>
      <xdr:row>3</xdr:row>
      <xdr:rowOff>74084</xdr:rowOff>
    </xdr:from>
    <xdr:to>
      <xdr:col>4</xdr:col>
      <xdr:colOff>22859</xdr:colOff>
      <xdr:row>10</xdr:row>
      <xdr:rowOff>180764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6D58F3D-09C9-4485-ACF0-93A05C3FAF7E}"/>
            </a:ext>
          </a:extLst>
        </xdr:cNvPr>
        <xdr:cNvSpPr txBox="1"/>
      </xdr:nvSpPr>
      <xdr:spPr>
        <a:xfrm>
          <a:off x="349250" y="1439334"/>
          <a:ext cx="3377776" cy="2244513"/>
        </a:xfrm>
        <a:prstGeom prst="rect">
          <a:avLst/>
        </a:prstGeom>
        <a:ln w="381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GB" sz="1600" b="1" i="0">
              <a:solidFill>
                <a:sysClr val="windowText" lastClr="000000"/>
              </a:solidFill>
              <a:latin typeface="Arial Narrow" panose="020B0606020202030204" pitchFamily="34" charset="0"/>
            </a:rPr>
            <a:t>Priorize quais dos elementos precisam ser abordados:</a:t>
          </a:r>
        </a:p>
        <a:p>
          <a:pPr algn="l"/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Use a lista suspensa a seguir para filtrar os elementos. Os elementos serão filtrados para incluir aqueles com pontuação igual ou inferior à lista suspensa.</a:t>
          </a:r>
          <a:endParaRPr lang="en-GB" sz="900" b="0" i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2</xdr:col>
      <xdr:colOff>0</xdr:colOff>
      <xdr:row>13</xdr:row>
      <xdr:rowOff>0</xdr:rowOff>
    </xdr:from>
    <xdr:to>
      <xdr:col>3</xdr:col>
      <xdr:colOff>2225961</xdr:colOff>
      <xdr:row>21</xdr:row>
      <xdr:rowOff>112796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7D99BF9-CF18-48FF-BB12-BAACECA284B6}"/>
            </a:ext>
          </a:extLst>
        </xdr:cNvPr>
        <xdr:cNvSpPr txBox="1"/>
      </xdr:nvSpPr>
      <xdr:spPr>
        <a:xfrm>
          <a:off x="349250" y="4116917"/>
          <a:ext cx="3305461" cy="1552129"/>
        </a:xfrm>
        <a:prstGeom prst="rect">
          <a:avLst/>
        </a:prstGeom>
        <a:ln w="381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285750" indent="-285750" algn="l">
            <a:spcBef>
              <a:spcPts val="600"/>
            </a:spcBef>
            <a:spcAft>
              <a:spcPts val="600"/>
            </a:spcAft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Documente por que o elemento não está a fkuir de maneira ideal</a:t>
          </a:r>
        </a:p>
        <a:p>
          <a:pPr marL="285750" indent="-285750" algn="l">
            <a:spcBef>
              <a:spcPts val="600"/>
            </a:spcBef>
            <a:spcAft>
              <a:spcPts val="600"/>
            </a:spcAft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Identifique as acções propostas que devem ser tomadas e use-as nos seus planos de acção de curto e longo prazo</a:t>
          </a:r>
          <a:endParaRPr lang="en-GB" sz="900" b="0" i="1">
            <a:solidFill>
              <a:sysClr val="windowText" lastClr="000000"/>
            </a:solidFill>
            <a:latin typeface="Arial Narrow" panose="020B0606020202030204" pitchFamily="34" charset="0"/>
          </a:endParaRPr>
        </a:p>
        <a:p>
          <a:pPr lvl="8" algn="l"/>
          <a:endParaRPr lang="en-GB" sz="1000" b="0" i="0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218042</xdr:colOff>
      <xdr:row>2</xdr:row>
      <xdr:rowOff>68543</xdr:rowOff>
    </xdr:from>
    <xdr:to>
      <xdr:col>23</xdr:col>
      <xdr:colOff>12065</xdr:colOff>
      <xdr:row>25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321D9B-FF80-41AB-840E-35568940C116}"/>
            </a:ext>
          </a:extLst>
        </xdr:cNvPr>
        <xdr:cNvSpPr txBox="1"/>
      </xdr:nvSpPr>
      <xdr:spPr>
        <a:xfrm>
          <a:off x="329167" y="536856"/>
          <a:ext cx="13875148" cy="4162144"/>
        </a:xfrm>
        <a:prstGeom prst="rect">
          <a:avLst/>
        </a:prstGeom>
        <a:ln w="38100"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Introdução</a:t>
          </a:r>
          <a:r>
            <a:rPr lang="en-GB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endParaRPr lang="en-US" sz="1600">
            <a:effectLst/>
          </a:endParaRPr>
        </a:p>
        <a:p>
          <a:pPr marL="285750" indent="-285750" algn="l">
            <a:spcBef>
              <a:spcPts val="600"/>
            </a:spcBef>
            <a:spcAft>
              <a:spcPts val="600"/>
            </a:spcAft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As Ferramentas de Auto-avaliação da Prevenção do HIV (PSAT) foram desenvolvidas como um método fácil de usar para que os países avaliem e monitorizem o seu progresso em direcção a programas abrangentes de prevenção e ajudem a identificar áreas de programas que possam precisar de atenção.</a:t>
          </a:r>
          <a:endParaRPr lang="en-US" sz="1400" b="0" i="0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285750" indent="-285750" algn="l">
            <a:spcBef>
              <a:spcPts val="600"/>
            </a:spcBef>
            <a:spcAft>
              <a:spcPts val="600"/>
            </a:spcAft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Existem PSATs separados para cada um dos cinco pilares de prevenção do HIV:</a:t>
          </a:r>
          <a:endParaRPr lang="en-US" sz="1400" b="0" i="0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800100" lvl="1" indent="-342900" algn="l">
            <a:buFont typeface="+mj-lt"/>
            <a:buAutoNum type="arabicPeriod"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Programas para preservativos nacionais reforçados e programas de mudança comportamental relacionados;</a:t>
          </a: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800100" lvl="1" indent="-342900" algn="l">
            <a:buFont typeface="+mj-lt"/>
            <a:buAutoNum type="arabicPeriod"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Programas de prevenção combinados para todas as populações-chave (PC);</a:t>
          </a: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800100" lvl="1" indent="-342900" algn="l">
            <a:buFont typeface="+mj-lt"/>
            <a:buAutoNum type="arabicPeriod"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Oferecer profilaxia pré-exposição (PrEP);</a:t>
          </a: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800100" lvl="1" indent="-342900" algn="l">
            <a:buFont typeface="+mj-lt"/>
            <a:buAutoNum type="arabicPeriod"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Circuncisão masculina médica voluntária (CMM); e</a:t>
          </a: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800100" lvl="1" indent="-342900" algn="l">
            <a:buFont typeface="+mj-lt"/>
            <a:buAutoNum type="arabicPeriod"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Prevenção combinada para meninas adolescentes, mulheres jovens e seus parceiros masculinos em locais de alta prevalência (RMJ).</a:t>
          </a:r>
        </a:p>
        <a:p>
          <a:pPr marL="800100" lvl="1" indent="-342900" algn="l">
            <a:buFont typeface="+mj-lt"/>
            <a:buAutoNum type="arabicPeriod"/>
          </a:pP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0" indent="0" algn="l"/>
          <a:r>
            <a:rPr lang="en-GB" sz="1600" b="1" i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Objectivo:</a:t>
          </a:r>
          <a:endParaRPr lang="en-US" sz="1600" b="1" i="0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285750" indent="-285750" algn="l"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O objectivo geral do PSAT é ajudar os países a definirem o desempenho dos seus programas de HIV em relação a um conjunto padronizado global de componentes programáticas, permitindo assim que estes priorizem onde assistência adicional, recursos ou outros investimentos são necessários.</a:t>
          </a:r>
        </a:p>
        <a:p>
          <a:pPr marL="285750" indent="-285750" algn="l"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endParaRPr lang="en-US" sz="1400" b="0" i="0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6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Audiência pretendida:</a:t>
          </a:r>
          <a:endParaRPr kumimoji="0" lang="en-US" sz="1600" b="1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Partes interessadas no país;</a:t>
          </a: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Membros de Grupos Técnicos de Trabalho (GTT) nacionais e provinciais;</a:t>
          </a: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GB" sz="1400" b="0" i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rPr>
            <a:t>Financiadores.</a:t>
          </a:r>
          <a:endParaRPr lang="en-US" sz="1400" b="0" i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588855</xdr:colOff>
      <xdr:row>22</xdr:row>
      <xdr:rowOff>7938</xdr:rowOff>
    </xdr:from>
    <xdr:to>
      <xdr:col>22</xdr:col>
      <xdr:colOff>446315</xdr:colOff>
      <xdr:row>28</xdr:row>
      <xdr:rowOff>87312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DB4D46-4A1D-4844-95D8-1403CECCC02D}"/>
            </a:ext>
          </a:extLst>
        </xdr:cNvPr>
        <xdr:cNvSpPr/>
      </xdr:nvSpPr>
      <xdr:spPr>
        <a:xfrm>
          <a:off x="10169418" y="4127501"/>
          <a:ext cx="3810335" cy="1174749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Para obter mais informações sobre os objetivos específicos dos PSATs, como eles foram compilados e como cada um dos grupos de audiência pode usar ou se beneficiar dos PSATs, 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</a:t>
          </a: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neste link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5827</xdr:colOff>
      <xdr:row>3</xdr:row>
      <xdr:rowOff>10354</xdr:rowOff>
    </xdr:from>
    <xdr:to>
      <xdr:col>19</xdr:col>
      <xdr:colOff>52916</xdr:colOff>
      <xdr:row>64</xdr:row>
      <xdr:rowOff>47037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C35BE84-F6B4-4ACD-A545-8821DC918114}"/>
            </a:ext>
          </a:extLst>
        </xdr:cNvPr>
        <xdr:cNvSpPr txBox="1"/>
      </xdr:nvSpPr>
      <xdr:spPr>
        <a:xfrm>
          <a:off x="487957" y="574798"/>
          <a:ext cx="10242366" cy="8703258"/>
        </a:xfrm>
        <a:prstGeom prst="rect">
          <a:avLst/>
        </a:prstGeom>
        <a:ln w="19050">
          <a:solidFill>
            <a:schemeClr val="accent4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Estrutura:</a:t>
          </a:r>
          <a:endParaRPr kumimoji="0" lang="en-US" sz="1200" b="1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 PSAT funciona como uma rubrica que é usada para pontuar os três Domínios de cada programa de prevenção do HIV, nomeadamente Gestão do Programa, Implementação do Programa e Resultados do Programa.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Esses domínios compreendem Funções essenciais que são necessárias para o sucesso do programa de prevenção do HIV.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Cada função é composta por um conjunto de Elementos que possuem vários Critérios.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Cada critério pode ser pontuado como ausente, presente, mas não ideal, ou presente e em bom funcionamento..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GB" sz="16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US" sz="16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GB" sz="12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Intenção: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 preenchimento do PSAT não pretende ser uma revisão aprofundada, mas sim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uma avaliação qualitativa de alto nível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do seu actual programa de prevenção do HIV.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Um pequeno grupo de partes interessadas informadas a nível de país deve ler cada um dos critérios para um elemento e classificá-lo adequadamente. Depois disso, a pontuação deve ser discutida com um GTT para garantir o consenso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Os países devem envolver várias partes interessadas informadas a nível nacional, Grupos Técnicos de Trabalho (GTTs) e outras pessoas de recursos, conforme acharem adequado na conclusão do PSAT.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Pontuação: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 pontuação é completada avaliando cada critério do elemento do programa e seleccionando a pontuação que melhor descreve aquele aspecto do</a:t>
          </a: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 programa de prevenção ao HIV do seu país</a:t>
          </a: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. As pontuações dos critérios são usadas para desenvolver uma pontuação geral para cada um dos elementos.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 sua contribuição é solicitada em três folhas, uma para cada domínio, ou seja, Gestão do Programa, Implementação do Programa e Resultados do Programa. Todas as outras planilhas fornecem informações básicas importantes ou são geradas automaticamente. É recomendável que você preencha a folha Próximas etapas para reflectir sobre este exercício.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rgbClr val="F47D55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Siga estas etapas para concluir a pontuação: </a:t>
          </a: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Tx/>
            <a:buNone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Etapa 1: </a:t>
          </a:r>
          <a:endParaRPr kumimoji="0" lang="en-US" sz="1200" b="1" i="0" u="none" strike="noStrike" kern="0" cap="none" spc="0" normalizeH="0" baseline="0">
            <a:ln>
              <a:noFill/>
            </a:ln>
            <a:solidFill>
              <a:srgbClr val="F47D55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Vá para o domínio relevante (Gestão do Programa, Implementação do Programa ou Resultados do Programa).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Etapa 2:</a:t>
          </a:r>
          <a:endParaRPr kumimoji="0" lang="en-US" sz="1200" b="1" i="0" u="none" strike="noStrike" kern="0" cap="none" spc="0" normalizeH="0" baseline="0">
            <a:ln>
              <a:noFill/>
            </a:ln>
            <a:solidFill>
              <a:srgbClr val="F47D55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Leia cada elemento e seus critérios.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Etapa 3: </a:t>
          </a:r>
          <a:endParaRPr kumimoji="0" lang="en-US" sz="1200" b="1" i="0" u="none" strike="noStrike" kern="0" cap="none" spc="0" normalizeH="0" baseline="0">
            <a:ln>
              <a:noFill/>
            </a:ln>
            <a:solidFill>
              <a:srgbClr val="F47D55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Decida que pontuação você acredita que mais se assemelha ao estadio do programa actual do seu país.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Etapa 4:</a:t>
          </a:r>
          <a:endParaRPr kumimoji="0" lang="en-US" sz="1200" b="1" i="0" u="none" strike="noStrike" kern="0" cap="none" spc="0" normalizeH="0" baseline="0">
            <a:ln>
              <a:noFill/>
            </a:ln>
            <a:solidFill>
              <a:srgbClr val="F47D55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Pontue cada critério colocando um "x" na coluna apropriada (ausente, presente, mas não ideal, ou presente e em bom funcionando).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Mover para o próximo critério pressionando "Enter" ou "Tab"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Notes: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Colocar um "x" na coluna apropriada vai gerar uma pontuação média ao lado direito da folha para cada elemento.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Uma pontuação deve ser atribuída tanto ao critério primário (destacado em texto azul) quanto a cada um dos subcritérios subsequentes.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Para gerar uma pontuação precisa, apenas um "x" deve ser colocado em cada critério (por exemplo, você não pode ter um critério ausente e presente, mas não ideal)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Se um critério não for relevante para o programa do seu país, você pode colocar um "x" na coluna N/A. Isso não vai penalizar a sua pontuação.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Se o critério primário não for relevante, os subcritérios subsequentes não devem ser pontuados.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Se você marcou um dos critérios incorrectamente, apague o "x" e marque a coluna correcta.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As pontuações serão preenchidas automaticamente na folha Resumo de pontuações.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131117</xdr:colOff>
      <xdr:row>25</xdr:row>
      <xdr:rowOff>181941</xdr:rowOff>
    </xdr:from>
    <xdr:to>
      <xdr:col>18</xdr:col>
      <xdr:colOff>589905</xdr:colOff>
      <xdr:row>29</xdr:row>
      <xdr:rowOff>111830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0356FA-74BF-42B2-A90A-E2F1B79D9F6F}"/>
            </a:ext>
          </a:extLst>
        </xdr:cNvPr>
        <xdr:cNvSpPr/>
      </xdr:nvSpPr>
      <xdr:spPr>
        <a:xfrm>
          <a:off x="7210191" y="3850830"/>
          <a:ext cx="3457399" cy="541370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Para uma demonstração em vídeo de como preencher o PSAT, clique aqui</a:t>
          </a:r>
          <a:endParaRPr kumimoji="0" lang="en-GB" sz="2000" b="0" i="0" u="none" strike="noStrike" kern="0" cap="none" spc="0" normalizeH="0" baseline="0" noProof="0">
            <a:ln>
              <a:noFill/>
            </a:ln>
            <a:solidFill>
              <a:schemeClr val="accent2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400" b="0" i="0" u="none" strike="noStrike" kern="0" cap="none" spc="0" normalizeH="0" baseline="0" noProof="0">
            <a:ln>
              <a:noFill/>
            </a:ln>
            <a:solidFill>
              <a:schemeClr val="accent2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105833</xdr:colOff>
      <xdr:row>2</xdr:row>
      <xdr:rowOff>268942</xdr:rowOff>
    </xdr:from>
    <xdr:to>
      <xdr:col>23</xdr:col>
      <xdr:colOff>530679</xdr:colOff>
      <xdr:row>53</xdr:row>
      <xdr:rowOff>47037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3CF7E73-79DC-458D-A407-A0F2B6263E4D}"/>
            </a:ext>
          </a:extLst>
        </xdr:cNvPr>
        <xdr:cNvSpPr txBox="1"/>
      </xdr:nvSpPr>
      <xdr:spPr>
        <a:xfrm>
          <a:off x="11206574" y="551164"/>
          <a:ext cx="2917809" cy="7162910"/>
        </a:xfrm>
        <a:prstGeom prst="roundRect">
          <a:avLst>
            <a:gd name="adj" fmla="val 3239"/>
          </a:avLst>
        </a:prstGeom>
        <a:solidFill>
          <a:schemeClr val="bg1">
            <a:lumMod val="95000"/>
          </a:schemeClr>
        </a:solidFill>
        <a:ln w="76200">
          <a:noFill/>
          <a:prstDash val="sysDot"/>
        </a:ln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GB" sz="1400" b="1" i="0" u="none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Navegação da planilha</a:t>
          </a:r>
        </a:p>
        <a:p>
          <a:pPr algn="ctr"/>
          <a:r>
            <a:rPr lang="en-GB" sz="1400" b="0" i="1" u="none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*clique no bloco para passar para a próxima folha</a:t>
          </a:r>
        </a:p>
      </xdr:txBody>
    </xdr:sp>
    <xdr:clientData/>
  </xdr:twoCellAnchor>
  <xdr:twoCellAnchor>
    <xdr:from>
      <xdr:col>19</xdr:col>
      <xdr:colOff>267138</xdr:colOff>
      <xdr:row>19</xdr:row>
      <xdr:rowOff>144068</xdr:rowOff>
    </xdr:from>
    <xdr:to>
      <xdr:col>23</xdr:col>
      <xdr:colOff>267491</xdr:colOff>
      <xdr:row>22</xdr:row>
      <xdr:rowOff>19032</xdr:rowOff>
    </xdr:to>
    <xdr:sp macro="" textlink="">
      <xdr:nvSpPr>
        <xdr:cNvPr id="5" name="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E035CE-2663-4319-BD08-E64F99C63AF4}"/>
            </a:ext>
          </a:extLst>
        </xdr:cNvPr>
        <xdr:cNvSpPr txBox="1"/>
      </xdr:nvSpPr>
      <xdr:spPr>
        <a:xfrm>
          <a:off x="11360588" y="3058718"/>
          <a:ext cx="2489553" cy="313114"/>
        </a:xfrm>
        <a:prstGeom prst="roundRect">
          <a:avLst/>
        </a:prstGeom>
        <a:solidFill>
          <a:schemeClr val="accent2"/>
        </a:solidFill>
        <a:ln/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Programme Implementation</a:t>
          </a:r>
        </a:p>
      </xdr:txBody>
    </xdr:sp>
    <xdr:clientData/>
  </xdr:twoCellAnchor>
  <xdr:twoCellAnchor>
    <xdr:from>
      <xdr:col>19</xdr:col>
      <xdr:colOff>307505</xdr:colOff>
      <xdr:row>22</xdr:row>
      <xdr:rowOff>141929</xdr:rowOff>
    </xdr:from>
    <xdr:to>
      <xdr:col>23</xdr:col>
      <xdr:colOff>307858</xdr:colOff>
      <xdr:row>25</xdr:row>
      <xdr:rowOff>19485</xdr:rowOff>
    </xdr:to>
    <xdr:sp macro="" textlink="">
      <xdr:nvSpPr>
        <xdr:cNvPr id="6" name="TextBox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EC9FE44-BC72-4297-ABEB-887F37A3D9B6}"/>
            </a:ext>
          </a:extLst>
        </xdr:cNvPr>
        <xdr:cNvSpPr txBox="1"/>
      </xdr:nvSpPr>
      <xdr:spPr>
        <a:xfrm>
          <a:off x="10934036" y="3420602"/>
          <a:ext cx="2384842" cy="305210"/>
        </a:xfrm>
        <a:prstGeom prst="round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Resultados do programa</a:t>
          </a:r>
        </a:p>
      </xdr:txBody>
    </xdr:sp>
    <xdr:clientData/>
  </xdr:twoCellAnchor>
  <xdr:twoCellAnchor>
    <xdr:from>
      <xdr:col>19</xdr:col>
      <xdr:colOff>267138</xdr:colOff>
      <xdr:row>17</xdr:row>
      <xdr:rowOff>8435</xdr:rowOff>
    </xdr:from>
    <xdr:to>
      <xdr:col>23</xdr:col>
      <xdr:colOff>267491</xdr:colOff>
      <xdr:row>19</xdr:row>
      <xdr:rowOff>33078</xdr:rowOff>
    </xdr:to>
    <xdr:sp macro="" textlink="">
      <xdr:nvSpPr>
        <xdr:cNvPr id="7" name="TextBox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4E61866-C55E-4BE8-9A63-680CD2752D8B}"/>
            </a:ext>
          </a:extLst>
        </xdr:cNvPr>
        <xdr:cNvSpPr txBox="1"/>
      </xdr:nvSpPr>
      <xdr:spPr>
        <a:xfrm>
          <a:off x="11360588" y="2630985"/>
          <a:ext cx="2489553" cy="316743"/>
        </a:xfrm>
        <a:prstGeom prst="roundRect">
          <a:avLst/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Gestãdo do Programa</a:t>
          </a:r>
        </a:p>
      </xdr:txBody>
    </xdr:sp>
    <xdr:clientData/>
  </xdr:twoCellAnchor>
  <xdr:twoCellAnchor>
    <xdr:from>
      <xdr:col>19</xdr:col>
      <xdr:colOff>512067</xdr:colOff>
      <xdr:row>25</xdr:row>
      <xdr:rowOff>119075</xdr:rowOff>
    </xdr:from>
    <xdr:to>
      <xdr:col>23</xdr:col>
      <xdr:colOff>102717</xdr:colOff>
      <xdr:row>27</xdr:row>
      <xdr:rowOff>91881</xdr:rowOff>
    </xdr:to>
    <xdr:sp macro="" textlink="">
      <xdr:nvSpPr>
        <xdr:cNvPr id="8" name="TextBox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FF06F5-CBC7-4F1F-BD43-77C1E732309C}"/>
            </a:ext>
          </a:extLst>
        </xdr:cNvPr>
        <xdr:cNvSpPr txBox="1"/>
      </xdr:nvSpPr>
      <xdr:spPr>
        <a:xfrm>
          <a:off x="11138598" y="3825402"/>
          <a:ext cx="1975139" cy="309744"/>
        </a:xfrm>
        <a:prstGeom prst="roundRect">
          <a:avLst/>
        </a:prstGeom>
        <a:solidFill>
          <a:srgbClr val="00B0F0"/>
        </a:soli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Resumo das pontuações</a:t>
          </a:r>
        </a:p>
      </xdr:txBody>
    </xdr:sp>
    <xdr:clientData/>
  </xdr:twoCellAnchor>
  <xdr:twoCellAnchor>
    <xdr:from>
      <xdr:col>19</xdr:col>
      <xdr:colOff>536784</xdr:colOff>
      <xdr:row>34</xdr:row>
      <xdr:rowOff>19842</xdr:rowOff>
    </xdr:from>
    <xdr:to>
      <xdr:col>23</xdr:col>
      <xdr:colOff>127434</xdr:colOff>
      <xdr:row>36</xdr:row>
      <xdr:rowOff>44486</xdr:rowOff>
    </xdr:to>
    <xdr:sp macro="" textlink="">
      <xdr:nvSpPr>
        <xdr:cNvPr id="9" name="TextBox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5A85B49-9CA2-449F-8FDC-FD8CAAB3AA98}"/>
            </a:ext>
          </a:extLst>
        </xdr:cNvPr>
        <xdr:cNvSpPr txBox="1"/>
      </xdr:nvSpPr>
      <xdr:spPr>
        <a:xfrm>
          <a:off x="11163315" y="5048005"/>
          <a:ext cx="1975139" cy="309746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Acrônimos</a:t>
          </a:r>
        </a:p>
      </xdr:txBody>
    </xdr:sp>
    <xdr:clientData/>
  </xdr:twoCellAnchor>
  <xdr:twoCellAnchor>
    <xdr:from>
      <xdr:col>19</xdr:col>
      <xdr:colOff>471989</xdr:colOff>
      <xdr:row>9</xdr:row>
      <xdr:rowOff>44023</xdr:rowOff>
    </xdr:from>
    <xdr:to>
      <xdr:col>23</xdr:col>
      <xdr:colOff>62639</xdr:colOff>
      <xdr:row>12</xdr:row>
      <xdr:rowOff>100052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80F092F-BE7A-4A49-AAE9-E9B57CE0BBF9}"/>
            </a:ext>
          </a:extLst>
        </xdr:cNvPr>
        <xdr:cNvSpPr txBox="1"/>
      </xdr:nvSpPr>
      <xdr:spPr>
        <a:xfrm>
          <a:off x="11565439" y="1498173"/>
          <a:ext cx="2079850" cy="494179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Instructions </a:t>
          </a:r>
        </a:p>
        <a:p>
          <a:pPr algn="ctr"/>
          <a:r>
            <a:rPr lang="en-GB" sz="1050" b="1" i="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(Você está aqui)</a:t>
          </a:r>
        </a:p>
      </xdr:txBody>
    </xdr:sp>
    <xdr:clientData/>
  </xdr:twoCellAnchor>
  <xdr:twoCellAnchor>
    <xdr:from>
      <xdr:col>19</xdr:col>
      <xdr:colOff>471989</xdr:colOff>
      <xdr:row>13</xdr:row>
      <xdr:rowOff>101403</xdr:rowOff>
    </xdr:from>
    <xdr:to>
      <xdr:col>23</xdr:col>
      <xdr:colOff>62639</xdr:colOff>
      <xdr:row>15</xdr:row>
      <xdr:rowOff>126046</xdr:rowOff>
    </xdr:to>
    <xdr:sp macro="" textlink="">
      <xdr:nvSpPr>
        <xdr:cNvPr id="11" name="TextBox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EA60163-DB5D-4422-820C-03E9AA24A2C0}"/>
            </a:ext>
          </a:extLst>
        </xdr:cNvPr>
        <xdr:cNvSpPr txBox="1"/>
      </xdr:nvSpPr>
      <xdr:spPr>
        <a:xfrm>
          <a:off x="11565439" y="2139753"/>
          <a:ext cx="2079850" cy="316743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Perguntas frequentes</a:t>
          </a:r>
        </a:p>
      </xdr:txBody>
    </xdr:sp>
    <xdr:clientData/>
  </xdr:twoCellAnchor>
  <xdr:twoCellAnchor>
    <xdr:from>
      <xdr:col>23</xdr:col>
      <xdr:colOff>595085</xdr:colOff>
      <xdr:row>14</xdr:row>
      <xdr:rowOff>70555</xdr:rowOff>
    </xdr:from>
    <xdr:to>
      <xdr:col>25</xdr:col>
      <xdr:colOff>595086</xdr:colOff>
      <xdr:row>20</xdr:row>
      <xdr:rowOff>12431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6DF5AB51-7A26-4B1C-86E8-6D53F3305F3D}"/>
            </a:ext>
          </a:extLst>
        </xdr:cNvPr>
        <xdr:cNvSpPr/>
      </xdr:nvSpPr>
      <xdr:spPr>
        <a:xfrm>
          <a:off x="13671381" y="2187222"/>
          <a:ext cx="1199446" cy="788542"/>
        </a:xfrm>
        <a:prstGeom prst="rect">
          <a:avLst/>
        </a:prstGeom>
        <a:ln>
          <a:prstDash val="dash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ZA" sz="1200">
              <a:solidFill>
                <a:schemeClr val="accent2"/>
              </a:solidFill>
              <a:latin typeface="Arial" panose="020B0604020202020204" pitchFamily="34" charset="0"/>
              <a:cs typeface="Arial" panose="020B0604020202020204" pitchFamily="34" charset="0"/>
            </a:rPr>
            <a:t>Comece a pontuar a partir daqui</a:t>
          </a:r>
        </a:p>
        <a:p>
          <a:pPr algn="ctr"/>
          <a:endParaRPr lang="en-ZA" sz="1200">
            <a:solidFill>
              <a:schemeClr val="accent2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19</xdr:col>
      <xdr:colOff>523825</xdr:colOff>
      <xdr:row>31</xdr:row>
      <xdr:rowOff>43486</xdr:rowOff>
    </xdr:from>
    <xdr:to>
      <xdr:col>23</xdr:col>
      <xdr:colOff>114475</xdr:colOff>
      <xdr:row>33</xdr:row>
      <xdr:rowOff>68128</xdr:rowOff>
    </xdr:to>
    <xdr:sp macro="" textlink="">
      <xdr:nvSpPr>
        <xdr:cNvPr id="14" name="TextBox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BB78312-16D2-4054-9729-1B30312EC3DD}"/>
            </a:ext>
          </a:extLst>
        </xdr:cNvPr>
        <xdr:cNvSpPr txBox="1"/>
      </xdr:nvSpPr>
      <xdr:spPr>
        <a:xfrm>
          <a:off x="11150356" y="4643996"/>
          <a:ext cx="1975139" cy="309744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Bibliografia</a:t>
          </a:r>
        </a:p>
      </xdr:txBody>
    </xdr:sp>
    <xdr:clientData/>
  </xdr:twoCellAnchor>
  <xdr:twoCellAnchor>
    <xdr:from>
      <xdr:col>19</xdr:col>
      <xdr:colOff>512066</xdr:colOff>
      <xdr:row>28</xdr:row>
      <xdr:rowOff>69520</xdr:rowOff>
    </xdr:from>
    <xdr:to>
      <xdr:col>23</xdr:col>
      <xdr:colOff>102716</xdr:colOff>
      <xdr:row>30</xdr:row>
      <xdr:rowOff>94164</xdr:rowOff>
    </xdr:to>
    <xdr:sp macro="" textlink="">
      <xdr:nvSpPr>
        <xdr:cNvPr id="15" name="TextBox 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32177FB-8F32-4BF1-8CFF-9A84470DB928}"/>
            </a:ext>
          </a:extLst>
        </xdr:cNvPr>
        <xdr:cNvSpPr txBox="1"/>
      </xdr:nvSpPr>
      <xdr:spPr>
        <a:xfrm>
          <a:off x="11138597" y="4242377"/>
          <a:ext cx="1975139" cy="309746"/>
        </a:xfrm>
        <a:prstGeom prst="roundRect">
          <a:avLst/>
        </a:prstGeom>
        <a:solidFill>
          <a:srgbClr val="00B0F0"/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Próximos passos</a:t>
          </a:r>
        </a:p>
      </xdr:txBody>
    </xdr:sp>
    <xdr:clientData/>
  </xdr:twoCellAnchor>
  <xdr:twoCellAnchor>
    <xdr:from>
      <xdr:col>15</xdr:col>
      <xdr:colOff>496432</xdr:colOff>
      <xdr:row>41</xdr:row>
      <xdr:rowOff>0</xdr:rowOff>
    </xdr:from>
    <xdr:to>
      <xdr:col>17</xdr:col>
      <xdr:colOff>511527</xdr:colOff>
      <xdr:row>45</xdr:row>
      <xdr:rowOff>17715</xdr:rowOff>
    </xdr:to>
    <xdr:sp macro="" textlink="">
      <xdr:nvSpPr>
        <xdr:cNvPr id="16" name="Speech Bubble: Rectangle 15">
          <a:extLst>
            <a:ext uri="{FF2B5EF4-FFF2-40B4-BE49-F238E27FC236}">
              <a16:creationId xmlns:a16="http://schemas.microsoft.com/office/drawing/2014/main" id="{2B084AB0-80F0-4901-BCE3-1AEDE8F43E08}"/>
            </a:ext>
          </a:extLst>
        </xdr:cNvPr>
        <xdr:cNvSpPr/>
      </xdr:nvSpPr>
      <xdr:spPr>
        <a:xfrm>
          <a:off x="8310460" y="6649861"/>
          <a:ext cx="1143984" cy="652715"/>
        </a:xfrm>
        <a:prstGeom prst="wedgeRectCallout">
          <a:avLst>
            <a:gd name="adj1" fmla="val -65171"/>
            <a:gd name="adj2" fmla="val 3896"/>
          </a:avLst>
        </a:prstGeom>
        <a:solidFill>
          <a:schemeClr val="accent2">
            <a:lumMod val="60000"/>
            <a:lumOff val="40000"/>
          </a:schemeClr>
        </a:solidFill>
        <a:ln w="28575">
          <a:solidFill>
            <a:schemeClr val="bg1"/>
          </a:solidFill>
          <a:prstDash val="solid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Você só pode adicionar uma pontuação por critério</a:t>
          </a:r>
        </a:p>
      </xdr:txBody>
    </xdr:sp>
    <xdr:clientData/>
  </xdr:twoCellAnchor>
  <xdr:twoCellAnchor>
    <xdr:from>
      <xdr:col>17</xdr:col>
      <xdr:colOff>302114</xdr:colOff>
      <xdr:row>43</xdr:row>
      <xdr:rowOff>147243</xdr:rowOff>
    </xdr:from>
    <xdr:to>
      <xdr:col>17</xdr:col>
      <xdr:colOff>538028</xdr:colOff>
      <xdr:row>45</xdr:row>
      <xdr:rowOff>148341</xdr:rowOff>
    </xdr:to>
    <xdr:sp macro="" textlink="">
      <xdr:nvSpPr>
        <xdr:cNvPr id="17" name="Speech Bubble: Rectangle 16">
          <a:extLst>
            <a:ext uri="{FF2B5EF4-FFF2-40B4-BE49-F238E27FC236}">
              <a16:creationId xmlns:a16="http://schemas.microsoft.com/office/drawing/2014/main" id="{B9BDA928-CBCE-4E65-93F4-2583BAC7C02A}"/>
            </a:ext>
          </a:extLst>
        </xdr:cNvPr>
        <xdr:cNvSpPr/>
      </xdr:nvSpPr>
      <xdr:spPr>
        <a:xfrm>
          <a:off x="9245031" y="7114604"/>
          <a:ext cx="235914" cy="318598"/>
        </a:xfrm>
        <a:prstGeom prst="wedgeRectCallout">
          <a:avLst>
            <a:gd name="adj1" fmla="val -58666"/>
            <a:gd name="adj2" fmla="val -20486"/>
          </a:avLst>
        </a:prstGeom>
        <a:noFill/>
        <a:ln w="28575">
          <a:noFill/>
          <a:prstDash val="solid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3600" b="0" i="0" u="none" strike="noStrike" kern="0" cap="none" spc="0" normalizeH="0" baseline="0" noProof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Arial Black" panose="020B0A04020102020204" pitchFamily="34" charset="0"/>
              <a:ea typeface="+mn-ea"/>
              <a:cs typeface="+mn-cs"/>
            </a:rPr>
            <a:t>!</a:t>
          </a:r>
        </a:p>
      </xdr:txBody>
    </xdr:sp>
    <xdr:clientData/>
  </xdr:twoCellAnchor>
  <xdr:twoCellAnchor>
    <xdr:from>
      <xdr:col>19</xdr:col>
      <xdr:colOff>471989</xdr:colOff>
      <xdr:row>6</xdr:row>
      <xdr:rowOff>41741</xdr:rowOff>
    </xdr:from>
    <xdr:to>
      <xdr:col>23</xdr:col>
      <xdr:colOff>62639</xdr:colOff>
      <xdr:row>8</xdr:row>
      <xdr:rowOff>66384</xdr:rowOff>
    </xdr:to>
    <xdr:sp macro="" textlink="">
      <xdr:nvSpPr>
        <xdr:cNvPr id="18" name="TextBox 17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3A6B90D-5C25-4BD4-8AE5-6C3AB3A4C01C}"/>
            </a:ext>
          </a:extLst>
        </xdr:cNvPr>
        <xdr:cNvSpPr txBox="1"/>
      </xdr:nvSpPr>
      <xdr:spPr>
        <a:xfrm>
          <a:off x="11565439" y="1057741"/>
          <a:ext cx="2079850" cy="316743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Introdução</a:t>
          </a:r>
        </a:p>
      </xdr:txBody>
    </xdr:sp>
    <xdr:clientData/>
  </xdr:twoCellAnchor>
  <xdr:twoCellAnchor>
    <xdr:from>
      <xdr:col>23</xdr:col>
      <xdr:colOff>231320</xdr:colOff>
      <xdr:row>16</xdr:row>
      <xdr:rowOff>95252</xdr:rowOff>
    </xdr:from>
    <xdr:to>
      <xdr:col>23</xdr:col>
      <xdr:colOff>566963</xdr:colOff>
      <xdr:row>19</xdr:row>
      <xdr:rowOff>77110</xdr:rowOff>
    </xdr:to>
    <xdr:sp macro="" textlink="">
      <xdr:nvSpPr>
        <xdr:cNvPr id="28" name="Arrow: Down 27">
          <a:extLst>
            <a:ext uri="{FF2B5EF4-FFF2-40B4-BE49-F238E27FC236}">
              <a16:creationId xmlns:a16="http://schemas.microsoft.com/office/drawing/2014/main" id="{C8C4BF3D-F201-47FE-838E-50F3085FEED1}"/>
            </a:ext>
          </a:extLst>
        </xdr:cNvPr>
        <xdr:cNvSpPr/>
      </xdr:nvSpPr>
      <xdr:spPr>
        <a:xfrm rot="5400000">
          <a:off x="13842999" y="2603502"/>
          <a:ext cx="417286" cy="335643"/>
        </a:xfrm>
        <a:prstGeom prst="down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13</xdr:col>
      <xdr:colOff>403929</xdr:colOff>
      <xdr:row>14</xdr:row>
      <xdr:rowOff>158749</xdr:rowOff>
    </xdr:from>
    <xdr:to>
      <xdr:col>19</xdr:col>
      <xdr:colOff>64672</xdr:colOff>
      <xdr:row>20</xdr:row>
      <xdr:rowOff>23811</xdr:rowOff>
    </xdr:to>
    <xdr:sp macro="" textlink="">
      <xdr:nvSpPr>
        <xdr:cNvPr id="32" name="Rectangle 3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804D8909-D2D5-4100-B1EA-E518C706CDF5}"/>
            </a:ext>
          </a:extLst>
        </xdr:cNvPr>
        <xdr:cNvSpPr/>
      </xdr:nvSpPr>
      <xdr:spPr>
        <a:xfrm>
          <a:off x="7089068" y="2522360"/>
          <a:ext cx="3047410" cy="817562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Para ver o Assessor de Tomada de Decisão do UNAIDS, clique neste link</a:t>
          </a:r>
          <a:endParaRPr kumimoji="0" lang="en-GB" sz="1400" b="1" i="0" u="none" strike="noStrike" kern="0" cap="none" spc="0" normalizeH="0" baseline="0" noProof="0">
            <a:ln>
              <a:noFill/>
            </a:ln>
            <a:solidFill>
              <a:schemeClr val="accent6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17</xdr:col>
      <xdr:colOff>503018</xdr:colOff>
      <xdr:row>27</xdr:row>
      <xdr:rowOff>83614</xdr:rowOff>
    </xdr:from>
    <xdr:to>
      <xdr:col>19</xdr:col>
      <xdr:colOff>132403</xdr:colOff>
      <xdr:row>30</xdr:row>
      <xdr:rowOff>16979</xdr:rowOff>
    </xdr:to>
    <xdr:pic>
      <xdr:nvPicPr>
        <xdr:cNvPr id="19" name="Pictur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9635F5-B55F-4CB2-90E3-6DF2EFA00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0981" y="4093521"/>
          <a:ext cx="828829" cy="34493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1</xdr:row>
      <xdr:rowOff>439110</xdr:rowOff>
    </xdr:from>
    <xdr:to>
      <xdr:col>22</xdr:col>
      <xdr:colOff>562701</xdr:colOff>
      <xdr:row>31</xdr:row>
      <xdr:rowOff>24113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3257EAE-1B49-4794-8CF8-0840706E1C12}"/>
            </a:ext>
          </a:extLst>
        </xdr:cNvPr>
        <xdr:cNvSpPr txBox="1"/>
      </xdr:nvSpPr>
      <xdr:spPr>
        <a:xfrm>
          <a:off x="338760" y="623983"/>
          <a:ext cx="13800080" cy="5951079"/>
        </a:xfrm>
        <a:prstGeom prst="rect">
          <a:avLst/>
        </a:prstGeom>
        <a:ln w="38100"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en-GB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Quais são os objectivos específicos dos PSATs?</a:t>
          </a:r>
          <a:endParaRPr lang="en-US" sz="120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Destacar os elementos reconhecidos que compõem um programa de prevenção do HIV bem-sucedido.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Definir as características das melhores práticas globais para cada elemento. 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Ajudar os países a entender como se comportam em relação aos elementos programáticos, descrevendo elementos de alto desempenho, desempenho moderado e baixo desempenho.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Comparar o programa do país em relação ao desempenho anterior e às pontuações de maturidade do programa.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Ajudar os países a identificarem áreas onde é necessária assistência técnica e usar essas informações para informar solicitações a mecanismos internacionais de suporte técnico.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Defender intervenções e recursos para melhorar a programação.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eaLnBrk="1" fontAlgn="auto" latinLnBrk="0" hangingPunct="1"/>
          <a:r>
            <a:rPr lang="en-GB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Como cada grupo de público se beneficia do PSAT?</a:t>
          </a:r>
          <a:endParaRPr lang="en-US" sz="1200">
            <a:effectLst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Partes interessadas no país: </a:t>
          </a: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São responsáveis por preencher a ferramenta de auto-avaliação e podem incluir: partes interessadas do governo (Director do Programa) e parceiros de implementação.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Membros de grupos técnico de trabalho (GTT</a:t>
          </a: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): Devem ser consultados para obter consenso sobre a pontuação e incluir membros que participam de reuniões do GTT para o(s) programa(s) de prevenção do HIV relevante(s).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Financiadores: </a:t>
          </a: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Devem revier as fontes de desempenho do país para informar as suas decisões de financiamento.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eaLnBrk="1" fontAlgn="auto" latinLnBrk="0" hangingPunct="1"/>
          <a:r>
            <a:rPr lang="en-GB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pontuação geral é importante?</a:t>
          </a:r>
          <a:endParaRPr lang="en-US" sz="120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US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Esta ferramenta pretende ser uma avaliação qualitativa para que os líderes do CMM compreendam o desempenho relativo do programa nacional de CMM. A 'pontuação' ou o desempenho de um programa CMM para cada elemento é menos importante do que entender o desempenho de um programa em relação às melhores práticas e identificar onde um programa deve priorizar os esforços.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eaLnBrk="1" fontAlgn="auto" latinLnBrk="0" hangingPunct="1"/>
          <a:r>
            <a:rPr lang="en-GB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Quem deve completar as ferramentas?</a:t>
          </a:r>
          <a:endParaRPr lang="en-US" sz="120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US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 avaliação pode tomar a forma de exercícios em grupo pelo TWG para avaliar rapidamente como um programa está indo e entender onde investimentos futuros podem ser necessários, ou podem ser conduzidos por equipes ou indivíduos menores, retroalimentando os resultados para a liderança nacional. Os programas nacionais são incentivados a aproveitar a ferramenta para melhor atender às suas necessidades.</a:t>
          </a:r>
        </a:p>
        <a:p>
          <a:pPr eaLnBrk="1" fontAlgn="auto" latinLnBrk="0" hangingPunct="1"/>
          <a:endParaRPr lang="en-US" sz="1200">
            <a:effectLst/>
          </a:endParaRPr>
        </a:p>
        <a:p>
          <a:pPr eaLnBrk="1" fontAlgn="auto" latinLnBrk="0" hangingPunct="1"/>
          <a:r>
            <a:rPr lang="en-GB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 que frequência as ferramentas devem ser concluídas?</a:t>
          </a:r>
          <a:endParaRPr lang="en-US" sz="120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US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Esta avaliação pode assumir a forma de um 'check-in' regular para avaliar anualmente o desempenho do programa em relação às melhores práticas globais, pode fazer parte de uma análise da situação durante os processos de planejamento ou estratégia nacional ou ajudar a priorizar solicitações de financiamento.</a:t>
          </a:r>
        </a:p>
        <a:p>
          <a:pPr eaLnBrk="1" fontAlgn="auto" latinLnBrk="0" hangingPunct="1"/>
          <a:endParaRPr lang="en-US" sz="1200">
            <a:effectLst/>
          </a:endParaRPr>
        </a:p>
        <a:p>
          <a:pPr eaLnBrk="1" fontAlgn="auto" latinLnBrk="0" hangingPunct="1"/>
          <a:r>
            <a:rPr lang="en-GB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Como os PSATs foram criados?</a:t>
          </a:r>
          <a:endParaRPr lang="en-US" sz="120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Os PSATs foram desenvolvidos seguindo um processo iterativo que envolveu: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Uma extensa revisão da literatura para identificar orientações sobre as melhores práticas;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Conduzindo entrevistas com os principais informantes com especialistas em conteúdo;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Desenvolver e verificar um rascunho, circulando-o para especialistas em conteúdo;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Piloto de rascunhos de PSATs com países;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Verificação final das ferramentas com especialistas em conteúdo.</a:t>
          </a:r>
          <a:endParaRPr kumimoji="0" lang="en-US" sz="12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lvl="1" algn="l"/>
          <a:endParaRPr lang="en-GB" sz="12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15</xdr:col>
      <xdr:colOff>482581</xdr:colOff>
      <xdr:row>28</xdr:row>
      <xdr:rowOff>188701</xdr:rowOff>
    </xdr:from>
    <xdr:to>
      <xdr:col>22</xdr:col>
      <xdr:colOff>223500</xdr:colOff>
      <xdr:row>33</xdr:row>
      <xdr:rowOff>123384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7BA4E1-8083-41B8-B194-72718A429A6C}"/>
            </a:ext>
          </a:extLst>
        </xdr:cNvPr>
        <xdr:cNvSpPr/>
      </xdr:nvSpPr>
      <xdr:spPr>
        <a:xfrm>
          <a:off x="9118581" y="6332326"/>
          <a:ext cx="4185919" cy="887183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Para mais informações sobre a literatura que foi consultada para compilar este documento, </a:t>
          </a: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neste link</a:t>
          </a:r>
          <a:endParaRPr kumimoji="0" lang="en-GB" sz="1400" b="1" i="0" u="none" strike="noStrike" kern="0" cap="none" spc="0" normalizeH="0" baseline="0" noProof="0">
            <a:ln>
              <a:noFill/>
            </a:ln>
            <a:solidFill>
              <a:schemeClr val="accent6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71715</xdr:rowOff>
    </xdr:from>
    <xdr:to>
      <xdr:col>24</xdr:col>
      <xdr:colOff>47625</xdr:colOff>
      <xdr:row>39</xdr:row>
      <xdr:rowOff>56266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6B7DCF5-472F-45C0-A0DB-A5F2522DE3D7}"/>
            </a:ext>
          </a:extLst>
        </xdr:cNvPr>
        <xdr:cNvSpPr txBox="1"/>
      </xdr:nvSpPr>
      <xdr:spPr>
        <a:xfrm>
          <a:off x="417975" y="883550"/>
          <a:ext cx="14202498" cy="7098159"/>
        </a:xfrm>
        <a:prstGeom prst="rect">
          <a:avLst/>
        </a:prstGeom>
        <a:ln w="38100"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Este PSAT ajuda os países a introduzir e manter rapidamente programas de Profilaxia Pré-Exposição (PEP) para a prevenção do HIV. Os programas de PEP devem ser implementados em escala, liderados pela comunidade e devem incluir empoderamento da comunidade, alcance de pares e acesso livre de estigma às intervenções de PEP.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  <a:sym typeface="Arial Narrow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Para quem é essa ferramenta?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Esta ferramenta foi desenvolvida para programas de PEP direccionados a pessoas HIV negativas com risco substancial de exposição ao HIV, que não são capazes de praticar sexo seguro de forma consistente, mas estão dispostas a fazer o acompanhamento rotineiro com testes regulares de HIV. A definição de "risco substancial" depende das prioridades nacionais da epidemia, no entanto, os indicadores incluem sexo desprotegido frequente, uso repetido de profilaxia pós-exposição (PEP) e infecções sexualmente transmissíveis recorrentes.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  <a:sym typeface="Arial Narrow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Este PSAT também reconhece o impacto que pandemias como a COVID-19 têm nos sistemas e programas de saúde e faz considerações para que os países prestem serviços seguros de acordo com o "novo normal".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  <a:sym typeface="Arial Narrow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Como a PEP se encaixa nos programas nacionais de prevenção do HIV?</a:t>
          </a: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  <a:sym typeface="Arial Narrow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A PEP deve se tornar uma parte central dos programas combinados de prevenção do HIV como uma opção para pessoas com risco substancial de contrair o HIV. Ao aumentar a relevância dos serviços de HIV para populações de maior risco, a PEP é sinérgica com outras opções de prevenção e tratamento do HIV para enfrentar a epidemia de HIV. Como a PEP se destina a atender populações que muitas vezes têm dificuldade de acesso aos serviços de saúde, ela deve ser fornecida num serviço o mais amigável possível.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  <a:sym typeface="Arial Narrow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Além deste PSAT, o que devemos fazer?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Alguns grupos de pessoas que podem ser considerados de risco substancial incluem homens que fazem sexo com homens, profissionais do sexo em locais de maior incidência, meninas adolescentes e mulheres jovens e seus parceiros masculinos em ambientes de incidência muito alta, e os parceiros sexuais de pessoas vivendo com HIV. Por esse motivo, recomendamos que os países também assegurem que preencham os PSATs de populações-chave para reflectir e capturar informações com precisão para subgrupos de pessoas seronegativas com risco substancial de exposição ao HIV que enfrentam níveis únicos e elevados de marginalização e risco.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  <a:sym typeface="Arial Narrow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Porquê siglas estão a ser usadas?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A sigla PEP será utilizada em alguns casos (onde o espaço é limitado) por meio desta ferramenta para se referir à Profilaxia Pré-Exposição para fins de brevidade.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  <a:sym typeface="Arial Narrow"/>
            </a:rPr>
            <a:t>A menos que especificamente identificado, o termo 'PEP' inclui todas as modalidades de prevenção de HIV baseadas em TARV - PEP oral, anel vaginal de dapivirina (DVR), injectáveis ​​​​de acção prolongada</a:t>
          </a: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.</a:t>
          </a:r>
          <a:endParaRPr lang="en-GB" sz="105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17</xdr:col>
      <xdr:colOff>243850</xdr:colOff>
      <xdr:row>36</xdr:row>
      <xdr:rowOff>96756</xdr:rowOff>
    </xdr:from>
    <xdr:to>
      <xdr:col>22</xdr:col>
      <xdr:colOff>531811</xdr:colOff>
      <xdr:row>41</xdr:row>
      <xdr:rowOff>300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F1576-BE3B-4933-BC31-510C5A599111}"/>
            </a:ext>
          </a:extLst>
        </xdr:cNvPr>
        <xdr:cNvSpPr/>
      </xdr:nvSpPr>
      <xdr:spPr>
        <a:xfrm>
          <a:off x="9935538" y="7645319"/>
          <a:ext cx="3383586" cy="856044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Para obter mais informações sobre os objetivos específicos dos PSATs e sobre como cada um dos grupos de audiência pode usar ou se beneficiar dos PSATs, </a:t>
          </a: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neste link</a:t>
          </a:r>
          <a:endParaRPr kumimoji="0" lang="en-GB" sz="1400" b="1" i="0" u="none" strike="noStrike" kern="0" cap="none" spc="0" normalizeH="0" baseline="0" noProof="0">
            <a:ln>
              <a:noFill/>
            </a:ln>
            <a:solidFill>
              <a:schemeClr val="accent6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16216312</xdr:colOff>
      <xdr:row>43</xdr:row>
      <xdr:rowOff>56445</xdr:rowOff>
    </xdr:from>
    <xdr:to>
      <xdr:col>8</xdr:col>
      <xdr:colOff>393136</xdr:colOff>
      <xdr:row>57</xdr:row>
      <xdr:rowOff>166690</xdr:rowOff>
    </xdr:to>
    <xdr:sp macro="" textlink="">
      <xdr:nvSpPr>
        <xdr:cNvPr id="2" name="Arrow: 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5501BCA-A8B9-42A8-B77C-01B0E2C3A0FD}"/>
            </a:ext>
          </a:extLst>
        </xdr:cNvPr>
        <xdr:cNvSpPr/>
      </xdr:nvSpPr>
      <xdr:spPr>
        <a:xfrm rot="5400000">
          <a:off x="21167883" y="12487999"/>
          <a:ext cx="3158245" cy="4584137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20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Obrigado por completar esta secção, Gerenciamento do Programa, para passar para a </a:t>
          </a: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Implementação do Programa</a:t>
          </a:r>
          <a:r>
            <a:rPr kumimoji="0" lang="en-GB" sz="20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, </a:t>
          </a: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aqui</a:t>
          </a:r>
        </a:p>
      </xdr:txBody>
    </xdr:sp>
    <xdr:clientData/>
  </xdr:twoCellAnchor>
  <xdr:twoCellAnchor>
    <xdr:from>
      <xdr:col>4</xdr:col>
      <xdr:colOff>13502106</xdr:colOff>
      <xdr:row>1</xdr:row>
      <xdr:rowOff>83553</xdr:rowOff>
    </xdr:from>
    <xdr:to>
      <xdr:col>6</xdr:col>
      <xdr:colOff>1976</xdr:colOff>
      <xdr:row>2</xdr:row>
      <xdr:rowOff>48442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2A77F97-6B50-4EFC-8615-FB043EED3A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685132</xdr:colOff>
      <xdr:row>1</xdr:row>
      <xdr:rowOff>116974</xdr:rowOff>
    </xdr:from>
    <xdr:to>
      <xdr:col>9</xdr:col>
      <xdr:colOff>471079</xdr:colOff>
      <xdr:row>2</xdr:row>
      <xdr:rowOff>78005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26B592D1-0FCA-4715-A43B-B442A71AD7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1</xdr:row>
      <xdr:rowOff>0</xdr:rowOff>
    </xdr:from>
    <xdr:to>
      <xdr:col>4</xdr:col>
      <xdr:colOff>476250</xdr:colOff>
      <xdr:row>3</xdr:row>
      <xdr:rowOff>79375</xdr:rowOff>
    </xdr:to>
    <xdr:sp macro="" textlink="">
      <xdr:nvSpPr>
        <xdr:cNvPr id="7" name="Arrow: Left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985381C-C216-484F-A0A2-0871DEFB36DE}"/>
            </a:ext>
          </a:extLst>
        </xdr:cNvPr>
        <xdr:cNvSpPr/>
      </xdr:nvSpPr>
      <xdr:spPr>
        <a:xfrm>
          <a:off x="841375" y="190500"/>
          <a:ext cx="4064000" cy="1365250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963627</xdr:colOff>
      <xdr:row>150</xdr:row>
      <xdr:rowOff>216119</xdr:rowOff>
    </xdr:from>
    <xdr:to>
      <xdr:col>10</xdr:col>
      <xdr:colOff>57604</xdr:colOff>
      <xdr:row>160</xdr:row>
      <xdr:rowOff>390040</xdr:rowOff>
    </xdr:to>
    <xdr:sp macro="" textlink="">
      <xdr:nvSpPr>
        <xdr:cNvPr id="3" name="Arrow: 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2C46A7-3B92-41D4-A784-B24DE1C33F4E}"/>
            </a:ext>
          </a:extLst>
        </xdr:cNvPr>
        <xdr:cNvSpPr/>
      </xdr:nvSpPr>
      <xdr:spPr>
        <a:xfrm rot="5400000">
          <a:off x="27309555" y="40684891"/>
          <a:ext cx="3387021" cy="6828277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8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Obrigado por completar esta seção, por favor </a:t>
          </a:r>
          <a:r>
            <a:rPr kumimoji="0" lang="en-GB" sz="18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AQUI </a:t>
          </a:r>
          <a:r>
            <a:rPr kumimoji="0" lang="en-GB" sz="18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para ir para a seção de </a:t>
          </a:r>
          <a:r>
            <a:rPr kumimoji="0" lang="en-GB" sz="18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Resultados do Programa</a:t>
          </a:r>
        </a:p>
      </xdr:txBody>
    </xdr:sp>
    <xdr:clientData/>
  </xdr:twoCellAnchor>
  <xdr:twoCellAnchor>
    <xdr:from>
      <xdr:col>2</xdr:col>
      <xdr:colOff>0</xdr:colOff>
      <xdr:row>1</xdr:row>
      <xdr:rowOff>0</xdr:rowOff>
    </xdr:from>
    <xdr:to>
      <xdr:col>3</xdr:col>
      <xdr:colOff>0</xdr:colOff>
      <xdr:row>3</xdr:row>
      <xdr:rowOff>192424</xdr:rowOff>
    </xdr:to>
    <xdr:sp macro="" textlink="">
      <xdr:nvSpPr>
        <xdr:cNvPr id="5" name="Arrow: Left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43DADA-0F2D-403A-A421-2E348C3100B2}"/>
            </a:ext>
          </a:extLst>
        </xdr:cNvPr>
        <xdr:cNvSpPr/>
      </xdr:nvSpPr>
      <xdr:spPr>
        <a:xfrm>
          <a:off x="904394" y="192424"/>
          <a:ext cx="3771515" cy="1520152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  <xdr:twoCellAnchor>
    <xdr:from>
      <xdr:col>5</xdr:col>
      <xdr:colOff>5200</xdr:colOff>
      <xdr:row>1</xdr:row>
      <xdr:rowOff>64627</xdr:rowOff>
    </xdr:from>
    <xdr:to>
      <xdr:col>7</xdr:col>
      <xdr:colOff>406743</xdr:colOff>
      <xdr:row>2</xdr:row>
      <xdr:rowOff>2623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02806FC-862D-4BFC-A944-02F2F35C13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1437046</xdr:colOff>
      <xdr:row>1</xdr:row>
      <xdr:rowOff>64626</xdr:rowOff>
    </xdr:from>
    <xdr:to>
      <xdr:col>9</xdr:col>
      <xdr:colOff>1426812</xdr:colOff>
      <xdr:row>1</xdr:row>
      <xdr:rowOff>1115852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8E34A39-C4E0-4063-8727-33722AD5BB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479943</xdr:colOff>
      <xdr:row>31</xdr:row>
      <xdr:rowOff>210874</xdr:rowOff>
    </xdr:from>
    <xdr:to>
      <xdr:col>9</xdr:col>
      <xdr:colOff>344607</xdr:colOff>
      <xdr:row>46</xdr:row>
      <xdr:rowOff>182709</xdr:rowOff>
    </xdr:to>
    <xdr:sp macro="" textlink="">
      <xdr:nvSpPr>
        <xdr:cNvPr id="2" name="Arrow: 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93B861-DE28-4DB0-8CC5-DD784D3F6652}"/>
            </a:ext>
          </a:extLst>
        </xdr:cNvPr>
        <xdr:cNvSpPr/>
      </xdr:nvSpPr>
      <xdr:spPr>
        <a:xfrm rot="5400000">
          <a:off x="10808607" y="-42457"/>
          <a:ext cx="3337335" cy="22470664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Você terminou!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Obrigado por completar o PSAT. Para ver um resumo de suas pontuações, clique aqui</a:t>
          </a:r>
        </a:p>
      </xdr:txBody>
    </xdr:sp>
    <xdr:clientData/>
  </xdr:twoCellAnchor>
  <xdr:twoCellAnchor>
    <xdr:from>
      <xdr:col>1</xdr:col>
      <xdr:colOff>240632</xdr:colOff>
      <xdr:row>0</xdr:row>
      <xdr:rowOff>187158</xdr:rowOff>
    </xdr:from>
    <xdr:to>
      <xdr:col>3</xdr:col>
      <xdr:colOff>215254</xdr:colOff>
      <xdr:row>3</xdr:row>
      <xdr:rowOff>245519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A37E47-B210-479B-9275-B41E8A061284}"/>
            </a:ext>
          </a:extLst>
        </xdr:cNvPr>
        <xdr:cNvSpPr/>
      </xdr:nvSpPr>
      <xdr:spPr>
        <a:xfrm>
          <a:off x="601579" y="187158"/>
          <a:ext cx="3771254" cy="1435308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  <xdr:twoCellAnchor>
    <xdr:from>
      <xdr:col>5</xdr:col>
      <xdr:colOff>483220</xdr:colOff>
      <xdr:row>1</xdr:row>
      <xdr:rowOff>26360</xdr:rowOff>
    </xdr:from>
    <xdr:to>
      <xdr:col>8</xdr:col>
      <xdr:colOff>334536</xdr:colOff>
      <xdr:row>1</xdr:row>
      <xdr:rowOff>1094144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BBCDF09-C9E2-4DD5-B4D5-CDA29630A5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549342</xdr:colOff>
      <xdr:row>1</xdr:row>
      <xdr:rowOff>26360</xdr:rowOff>
    </xdr:from>
    <xdr:to>
      <xdr:col>10</xdr:col>
      <xdr:colOff>1295904</xdr:colOff>
      <xdr:row>1</xdr:row>
      <xdr:rowOff>1087111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E928366-7D1F-4973-8AC8-5DADDE08E5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1964400</xdr:colOff>
      <xdr:row>1</xdr:row>
      <xdr:rowOff>362001</xdr:rowOff>
    </xdr:from>
    <xdr:to>
      <xdr:col>5</xdr:col>
      <xdr:colOff>2612400</xdr:colOff>
      <xdr:row>1</xdr:row>
      <xdr:rowOff>1000396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3B59BF2-D63A-488F-A139-77D7C7CB3229}"/>
            </a:ext>
          </a:extLst>
        </xdr:cNvPr>
        <xdr:cNvSpPr/>
      </xdr:nvSpPr>
      <xdr:spPr>
        <a:xfrm>
          <a:off x="11433644" y="510684"/>
          <a:ext cx="648000" cy="638395"/>
        </a:xfrm>
        <a:prstGeom prst="rect">
          <a:avLst/>
        </a:prstGeom>
        <a:solidFill>
          <a:srgbClr val="E31837"/>
        </a:solidFill>
        <a:ln w="9525" cmpd="sng">
          <a:solidFill>
            <a:schemeClr val="accent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GB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5</xdr:col>
      <xdr:colOff>2733321</xdr:colOff>
      <xdr:row>1</xdr:row>
      <xdr:rowOff>362001</xdr:rowOff>
    </xdr:from>
    <xdr:to>
      <xdr:col>5</xdr:col>
      <xdr:colOff>3380041</xdr:colOff>
      <xdr:row>1</xdr:row>
      <xdr:rowOff>1000396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04DB89C-EF77-475E-B5C7-3B9C7F2FA113}"/>
            </a:ext>
          </a:extLst>
        </xdr:cNvPr>
        <xdr:cNvSpPr/>
      </xdr:nvSpPr>
      <xdr:spPr>
        <a:xfrm>
          <a:off x="12202565" y="510684"/>
          <a:ext cx="646720" cy="638395"/>
        </a:xfrm>
        <a:prstGeom prst="rect">
          <a:avLst/>
        </a:prstGeom>
        <a:solidFill>
          <a:srgbClr val="F04B18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5</xdr:col>
      <xdr:colOff>3500962</xdr:colOff>
      <xdr:row>1</xdr:row>
      <xdr:rowOff>362001</xdr:rowOff>
    </xdr:from>
    <xdr:to>
      <xdr:col>5</xdr:col>
      <xdr:colOff>4148962</xdr:colOff>
      <xdr:row>1</xdr:row>
      <xdr:rowOff>1000396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A100DB60-A977-49D2-80FA-90EFA425673F}"/>
            </a:ext>
          </a:extLst>
        </xdr:cNvPr>
        <xdr:cNvSpPr/>
      </xdr:nvSpPr>
      <xdr:spPr>
        <a:xfrm>
          <a:off x="12970206" y="510684"/>
          <a:ext cx="648000" cy="638395"/>
        </a:xfrm>
        <a:prstGeom prst="rect">
          <a:avLst/>
        </a:prstGeom>
        <a:solidFill>
          <a:srgbClr val="FEEA00"/>
        </a:solidFill>
        <a:ln w="9525" cmpd="sng">
          <a:solidFill>
            <a:srgbClr val="FEEA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5</xdr:col>
      <xdr:colOff>4269883</xdr:colOff>
      <xdr:row>1</xdr:row>
      <xdr:rowOff>362001</xdr:rowOff>
    </xdr:from>
    <xdr:to>
      <xdr:col>5</xdr:col>
      <xdr:colOff>4917883</xdr:colOff>
      <xdr:row>1</xdr:row>
      <xdr:rowOff>1000396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68841B1-85ED-4A4F-A437-1D26C5D4063F}"/>
            </a:ext>
          </a:extLst>
        </xdr:cNvPr>
        <xdr:cNvSpPr/>
      </xdr:nvSpPr>
      <xdr:spPr>
        <a:xfrm>
          <a:off x="13739127" y="510684"/>
          <a:ext cx="648000" cy="638395"/>
        </a:xfrm>
        <a:prstGeom prst="rect">
          <a:avLst/>
        </a:prstGeom>
        <a:solidFill>
          <a:srgbClr val="86C440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5</xdr:col>
      <xdr:colOff>5038804</xdr:colOff>
      <xdr:row>1</xdr:row>
      <xdr:rowOff>362001</xdr:rowOff>
    </xdr:from>
    <xdr:to>
      <xdr:col>5</xdr:col>
      <xdr:colOff>5747132</xdr:colOff>
      <xdr:row>1</xdr:row>
      <xdr:rowOff>1000396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B1127666-DEBB-43EF-9382-229FB0AB088C}"/>
            </a:ext>
          </a:extLst>
        </xdr:cNvPr>
        <xdr:cNvSpPr/>
      </xdr:nvSpPr>
      <xdr:spPr>
        <a:xfrm>
          <a:off x="14494949" y="508893"/>
          <a:ext cx="708328" cy="638395"/>
        </a:xfrm>
        <a:prstGeom prst="rect">
          <a:avLst/>
        </a:prstGeom>
        <a:solidFill>
          <a:srgbClr val="40AE48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5</xdr:col>
      <xdr:colOff>3941631</xdr:colOff>
      <xdr:row>38</xdr:row>
      <xdr:rowOff>75045</xdr:rowOff>
    </xdr:from>
    <xdr:to>
      <xdr:col>6</xdr:col>
      <xdr:colOff>305171</xdr:colOff>
      <xdr:row>49</xdr:row>
      <xdr:rowOff>6213</xdr:rowOff>
    </xdr:to>
    <xdr:sp macro="" textlink="">
      <xdr:nvSpPr>
        <xdr:cNvPr id="7" name="Arrow: Up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9CDD11-9A32-43A1-AAB1-1062AD18E92D}"/>
            </a:ext>
          </a:extLst>
        </xdr:cNvPr>
        <xdr:cNvSpPr/>
      </xdr:nvSpPr>
      <xdr:spPr>
        <a:xfrm rot="5400000">
          <a:off x="13941603" y="20001716"/>
          <a:ext cx="1691025" cy="2405111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Para refletir sobre este exercício, complete os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Próximos passos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clicando aqui</a:t>
          </a:r>
        </a:p>
      </xdr:txBody>
    </xdr:sp>
    <xdr:clientData/>
  </xdr:twoCellAnchor>
  <xdr:twoCellAnchor>
    <xdr:from>
      <xdr:col>1</xdr:col>
      <xdr:colOff>92927</xdr:colOff>
      <xdr:row>0</xdr:row>
      <xdr:rowOff>130098</xdr:rowOff>
    </xdr:from>
    <xdr:to>
      <xdr:col>2</xdr:col>
      <xdr:colOff>3168805</xdr:colOff>
      <xdr:row>1</xdr:row>
      <xdr:rowOff>1373897</xdr:rowOff>
    </xdr:to>
    <xdr:sp macro="" textlink="">
      <xdr:nvSpPr>
        <xdr:cNvPr id="9" name="Arrow: Left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847385-3B48-4A58-98EB-E392C88509AC}"/>
            </a:ext>
          </a:extLst>
        </xdr:cNvPr>
        <xdr:cNvSpPr/>
      </xdr:nvSpPr>
      <xdr:spPr>
        <a:xfrm>
          <a:off x="315951" y="130098"/>
          <a:ext cx="3354659" cy="1392482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rgbClr val="000000"/>
      </a:dk1>
      <a:lt1>
        <a:sysClr val="window" lastClr="FFFFFF"/>
      </a:lt1>
      <a:dk2>
        <a:srgbClr val="808285"/>
      </a:dk2>
      <a:lt2>
        <a:srgbClr val="B7AEA8"/>
      </a:lt2>
      <a:accent1>
        <a:srgbClr val="E31837"/>
      </a:accent1>
      <a:accent2>
        <a:srgbClr val="F16A74"/>
      </a:accent2>
      <a:accent3>
        <a:srgbClr val="FAC0B3"/>
      </a:accent3>
      <a:accent4>
        <a:srgbClr val="F47D55"/>
      </a:accent4>
      <a:accent5>
        <a:srgbClr val="6EC9BF"/>
      </a:accent5>
      <a:accent6>
        <a:srgbClr val="16AA9A"/>
      </a:accent6>
      <a:hlink>
        <a:srgbClr val="B8E2DE"/>
      </a:hlink>
      <a:folHlink>
        <a:srgbClr val="60CDF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>
    <tabColor theme="9"/>
    <pageSetUpPr fitToPage="1"/>
  </sheetPr>
  <dimension ref="A2:AV178"/>
  <sheetViews>
    <sheetView showGridLines="0" topLeftCell="A8" zoomScale="30" zoomScaleNormal="30" workbookViewId="0">
      <selection activeCell="D77" sqref="D77:D80"/>
    </sheetView>
  </sheetViews>
  <sheetFormatPr defaultColWidth="7.54296875" defaultRowHeight="11.5" x14ac:dyDescent="0.25"/>
  <cols>
    <col min="1" max="1" width="3.453125" style="1" customWidth="1"/>
    <col min="2" max="2" width="4" style="1" customWidth="1"/>
    <col min="3" max="3" width="49.453125" style="6" customWidth="1"/>
    <col min="4" max="4" width="78.453125" style="5" customWidth="1"/>
    <col min="5" max="5" width="7.54296875" style="4"/>
    <col min="6" max="6" width="86.453125" style="3" customWidth="1"/>
    <col min="7" max="7" width="7.54296875" style="2"/>
    <col min="8" max="8" width="3.453125" style="1" customWidth="1"/>
    <col min="9" max="9" width="4.453125" style="1" customWidth="1"/>
    <col min="10" max="16384" width="7.54296875" style="1"/>
  </cols>
  <sheetData>
    <row r="2" spans="1:48" customFormat="1" ht="62" thickBot="1" x14ac:dyDescent="1.4">
      <c r="A2" s="44"/>
      <c r="C2" s="361" t="s">
        <v>55</v>
      </c>
      <c r="D2" s="361"/>
      <c r="E2" s="361"/>
      <c r="F2" s="361"/>
      <c r="G2" s="361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</row>
    <row r="3" spans="1:48" s="10" customFormat="1" ht="12.65" customHeight="1" thickTop="1" thickBot="1" x14ac:dyDescent="0.3">
      <c r="A3" s="1"/>
      <c r="C3" s="356" t="s">
        <v>108</v>
      </c>
      <c r="D3" s="359" t="s">
        <v>91</v>
      </c>
      <c r="E3" s="37"/>
      <c r="F3" s="36" t="s">
        <v>107</v>
      </c>
      <c r="G3" s="19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</row>
    <row r="4" spans="1:48" s="10" customFormat="1" ht="12.65" customHeight="1" thickTop="1" thickBot="1" x14ac:dyDescent="0.3">
      <c r="A4" s="1"/>
      <c r="C4" s="357"/>
      <c r="D4" s="360"/>
      <c r="E4" s="21"/>
      <c r="F4" s="20" t="s">
        <v>37</v>
      </c>
      <c r="G4" s="19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</row>
    <row r="5" spans="1:48" s="10" customFormat="1" ht="12.65" customHeight="1" thickTop="1" thickBot="1" x14ac:dyDescent="0.3">
      <c r="A5" s="1"/>
      <c r="C5" s="357"/>
      <c r="D5" s="360"/>
      <c r="E5" s="21"/>
      <c r="F5" s="31" t="s">
        <v>36</v>
      </c>
      <c r="G5" s="1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</row>
    <row r="6" spans="1:48" s="10" customFormat="1" ht="12.65" customHeight="1" thickTop="1" thickBot="1" x14ac:dyDescent="0.3">
      <c r="A6" s="1"/>
      <c r="C6" s="357"/>
      <c r="D6" s="360"/>
      <c r="E6" s="21"/>
      <c r="F6" s="20" t="s">
        <v>35</v>
      </c>
      <c r="G6" s="19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s="10" customFormat="1" ht="12.65" customHeight="1" thickTop="1" thickBot="1" x14ac:dyDescent="0.3">
      <c r="A7" s="1"/>
      <c r="C7" s="357"/>
      <c r="D7" s="360"/>
      <c r="E7" s="21"/>
      <c r="F7" s="20" t="s">
        <v>84</v>
      </c>
      <c r="G7" s="1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s="10" customFormat="1" ht="15" customHeight="1" thickTop="1" thickBot="1" x14ac:dyDescent="0.3">
      <c r="A8" s="1"/>
      <c r="C8" s="357"/>
      <c r="D8" s="360"/>
      <c r="E8" s="21"/>
      <c r="F8" s="31" t="s">
        <v>34</v>
      </c>
      <c r="G8" s="1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</row>
    <row r="9" spans="1:48" s="10" customFormat="1" ht="15" customHeight="1" thickTop="1" thickBot="1" x14ac:dyDescent="0.3">
      <c r="A9" s="1"/>
      <c r="C9" s="357"/>
      <c r="D9" s="360"/>
      <c r="E9" s="21"/>
      <c r="F9" s="20" t="s">
        <v>33</v>
      </c>
      <c r="G9" s="1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</row>
    <row r="10" spans="1:48" s="10" customFormat="1" ht="12.65" customHeight="1" thickTop="1" thickBot="1" x14ac:dyDescent="0.3">
      <c r="A10" s="1"/>
      <c r="C10" s="357"/>
      <c r="D10" s="360"/>
      <c r="E10" s="21"/>
      <c r="F10" s="20" t="s">
        <v>32</v>
      </c>
      <c r="G10" s="19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</row>
    <row r="11" spans="1:48" s="10" customFormat="1" ht="12.65" customHeight="1" thickTop="1" thickBot="1" x14ac:dyDescent="0.3">
      <c r="A11" s="1"/>
      <c r="C11" s="357"/>
      <c r="D11" s="360"/>
      <c r="E11" s="21"/>
      <c r="F11" s="31" t="s">
        <v>31</v>
      </c>
      <c r="G11" s="19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</row>
    <row r="12" spans="1:48" s="10" customFormat="1" ht="12.65" customHeight="1" thickTop="1" thickBot="1" x14ac:dyDescent="0.3">
      <c r="A12" s="1"/>
      <c r="C12" s="357"/>
      <c r="D12" s="360"/>
      <c r="E12" s="21"/>
      <c r="F12" s="20" t="s">
        <v>39</v>
      </c>
      <c r="G12" s="19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</row>
    <row r="13" spans="1:48" s="10" customFormat="1" ht="15" customHeight="1" thickTop="1" thickBot="1" x14ac:dyDescent="0.3">
      <c r="A13" s="1"/>
      <c r="C13" s="357"/>
      <c r="D13" s="360"/>
      <c r="E13" s="21"/>
      <c r="F13" s="20" t="s">
        <v>38</v>
      </c>
      <c r="G13" s="1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</row>
    <row r="14" spans="1:48" s="10" customFormat="1" ht="11.9" customHeight="1" thickTop="1" thickBot="1" x14ac:dyDescent="0.3">
      <c r="A14" s="1"/>
      <c r="C14" s="357"/>
      <c r="D14" s="360"/>
      <c r="E14" s="22"/>
      <c r="F14" s="20" t="s">
        <v>30</v>
      </c>
      <c r="G14" s="1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</row>
    <row r="15" spans="1:48" s="10" customFormat="1" ht="11.9" customHeight="1" thickTop="1" thickBot="1" x14ac:dyDescent="0.3">
      <c r="A15" s="1"/>
      <c r="C15" s="357"/>
      <c r="D15" s="360"/>
      <c r="E15" s="22"/>
      <c r="F15" s="20" t="s">
        <v>85</v>
      </c>
      <c r="G15" s="1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</row>
    <row r="16" spans="1:48" s="10" customFormat="1" ht="11.9" customHeight="1" thickTop="1" thickBot="1" x14ac:dyDescent="0.3">
      <c r="A16" s="1"/>
      <c r="C16" s="357"/>
      <c r="D16" s="360"/>
      <c r="E16" s="22"/>
      <c r="F16" s="31" t="s">
        <v>86</v>
      </c>
      <c r="G16" s="19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</row>
    <row r="17" spans="1:48" s="10" customFormat="1" ht="11.9" customHeight="1" thickTop="1" thickBot="1" x14ac:dyDescent="0.3">
      <c r="A17" s="1"/>
      <c r="C17" s="357"/>
      <c r="D17" s="360"/>
      <c r="E17" s="22"/>
      <c r="F17" s="20" t="s">
        <v>90</v>
      </c>
      <c r="G17" s="1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</row>
    <row r="18" spans="1:48" s="10" customFormat="1" ht="11.9" customHeight="1" thickTop="1" thickBot="1" x14ac:dyDescent="0.3">
      <c r="A18" s="1"/>
      <c r="C18" s="357"/>
      <c r="D18" s="360"/>
      <c r="E18" s="22"/>
      <c r="F18" s="20" t="s">
        <v>87</v>
      </c>
      <c r="G18" s="1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</row>
    <row r="19" spans="1:48" s="10" customFormat="1" ht="12.65" customHeight="1" thickTop="1" thickBot="1" x14ac:dyDescent="0.3">
      <c r="A19" s="1"/>
      <c r="C19" s="357"/>
      <c r="D19" s="360"/>
      <c r="E19" s="21"/>
      <c r="F19" s="31" t="s">
        <v>29</v>
      </c>
      <c r="G19" s="1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</row>
    <row r="20" spans="1:48" s="10" customFormat="1" ht="12.65" customHeight="1" thickTop="1" thickBot="1" x14ac:dyDescent="0.3">
      <c r="A20" s="1"/>
      <c r="C20" s="357"/>
      <c r="D20" s="360"/>
      <c r="E20" s="21"/>
      <c r="F20" s="20" t="s">
        <v>28</v>
      </c>
      <c r="G20" s="1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</row>
    <row r="21" spans="1:48" s="10" customFormat="1" ht="12.65" customHeight="1" thickTop="1" thickBot="1" x14ac:dyDescent="0.3">
      <c r="A21" s="1"/>
      <c r="C21" s="357"/>
      <c r="D21" s="360"/>
      <c r="E21" s="21"/>
      <c r="F21" s="20" t="s">
        <v>89</v>
      </c>
      <c r="G21" s="19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</row>
    <row r="22" spans="1:48" s="10" customFormat="1" ht="12.65" customHeight="1" thickTop="1" thickBot="1" x14ac:dyDescent="0.3">
      <c r="A22" s="1"/>
      <c r="C22" s="357"/>
      <c r="D22" s="360"/>
      <c r="E22" s="22"/>
      <c r="F22" s="31" t="s">
        <v>88</v>
      </c>
      <c r="G22" s="1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</row>
    <row r="23" spans="1:48" s="10" customFormat="1" ht="12.65" customHeight="1" thickTop="1" thickBot="1" x14ac:dyDescent="0.3">
      <c r="A23" s="1"/>
      <c r="C23" s="357"/>
      <c r="D23" s="360"/>
      <c r="E23" s="22"/>
      <c r="F23" s="20" t="s">
        <v>27</v>
      </c>
      <c r="G23" s="19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</row>
    <row r="24" spans="1:48" s="10" customFormat="1" ht="13.4" customHeight="1" thickTop="1" thickBot="1" x14ac:dyDescent="0.3">
      <c r="A24" s="1"/>
      <c r="C24" s="357"/>
      <c r="D24" s="355"/>
      <c r="E24" s="22"/>
      <c r="F24" s="20" t="s">
        <v>26</v>
      </c>
      <c r="G24" s="19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</row>
    <row r="25" spans="1:48" s="10" customFormat="1" ht="12.65" customHeight="1" thickTop="1" thickBot="1" x14ac:dyDescent="0.3">
      <c r="A25" s="1"/>
      <c r="C25" s="357"/>
      <c r="D25" s="359" t="s">
        <v>92</v>
      </c>
      <c r="E25" s="37"/>
      <c r="F25" s="36" t="s">
        <v>107</v>
      </c>
      <c r="G25" s="1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</row>
    <row r="26" spans="1:48" s="10" customFormat="1" ht="12.65" customHeight="1" thickTop="1" thickBot="1" x14ac:dyDescent="0.3">
      <c r="A26" s="1"/>
      <c r="C26" s="357"/>
      <c r="D26" s="360"/>
      <c r="E26" s="21"/>
      <c r="F26" s="20" t="s">
        <v>37</v>
      </c>
      <c r="G26" s="1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</row>
    <row r="27" spans="1:48" s="10" customFormat="1" ht="12.65" customHeight="1" thickTop="1" thickBot="1" x14ac:dyDescent="0.3">
      <c r="A27" s="1"/>
      <c r="C27" s="357"/>
      <c r="D27" s="360"/>
      <c r="E27" s="21"/>
      <c r="F27" s="31" t="s">
        <v>36</v>
      </c>
      <c r="G27" s="1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</row>
    <row r="28" spans="1:48" s="10" customFormat="1" ht="12.65" customHeight="1" thickTop="1" thickBot="1" x14ac:dyDescent="0.3">
      <c r="A28" s="1"/>
      <c r="C28" s="357"/>
      <c r="D28" s="360"/>
      <c r="E28" s="21"/>
      <c r="F28" s="20" t="s">
        <v>35</v>
      </c>
      <c r="G28" s="1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</row>
    <row r="29" spans="1:48" s="10" customFormat="1" ht="12.65" customHeight="1" thickTop="1" thickBot="1" x14ac:dyDescent="0.3">
      <c r="A29" s="1"/>
      <c r="C29" s="357"/>
      <c r="D29" s="360"/>
      <c r="E29" s="21"/>
      <c r="F29" s="20" t="s">
        <v>84</v>
      </c>
      <c r="G29" s="1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</row>
    <row r="30" spans="1:48" s="10" customFormat="1" ht="15" customHeight="1" thickTop="1" thickBot="1" x14ac:dyDescent="0.3">
      <c r="A30" s="1"/>
      <c r="C30" s="357"/>
      <c r="D30" s="360"/>
      <c r="E30" s="21"/>
      <c r="F30" s="31" t="s">
        <v>34</v>
      </c>
      <c r="G30" s="1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</row>
    <row r="31" spans="1:48" s="10" customFormat="1" ht="15" customHeight="1" thickTop="1" thickBot="1" x14ac:dyDescent="0.3">
      <c r="A31" s="1"/>
      <c r="C31" s="357"/>
      <c r="D31" s="360"/>
      <c r="E31" s="21"/>
      <c r="F31" s="20" t="s">
        <v>33</v>
      </c>
      <c r="G31" s="1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s="10" customFormat="1" ht="12.65" customHeight="1" thickTop="1" thickBot="1" x14ac:dyDescent="0.3">
      <c r="A32" s="1"/>
      <c r="C32" s="357"/>
      <c r="D32" s="360"/>
      <c r="E32" s="21"/>
      <c r="F32" s="20" t="s">
        <v>32</v>
      </c>
      <c r="G32" s="1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</row>
    <row r="33" spans="1:48" s="10" customFormat="1" ht="12.65" customHeight="1" thickTop="1" thickBot="1" x14ac:dyDescent="0.3">
      <c r="A33" s="1"/>
      <c r="C33" s="357"/>
      <c r="D33" s="360"/>
      <c r="E33" s="21"/>
      <c r="F33" s="31" t="s">
        <v>31</v>
      </c>
      <c r="G33" s="1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</row>
    <row r="34" spans="1:48" s="10" customFormat="1" ht="12.65" customHeight="1" thickTop="1" thickBot="1" x14ac:dyDescent="0.3">
      <c r="A34" s="1"/>
      <c r="C34" s="357"/>
      <c r="D34" s="360"/>
      <c r="E34" s="21"/>
      <c r="F34" s="20" t="s">
        <v>39</v>
      </c>
      <c r="G34" s="1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</row>
    <row r="35" spans="1:48" s="10" customFormat="1" ht="15" customHeight="1" thickTop="1" thickBot="1" x14ac:dyDescent="0.3">
      <c r="A35" s="1"/>
      <c r="C35" s="357"/>
      <c r="D35" s="360"/>
      <c r="E35" s="21"/>
      <c r="F35" s="20" t="s">
        <v>38</v>
      </c>
      <c r="G35" s="1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</row>
    <row r="36" spans="1:48" s="10" customFormat="1" ht="11.9" customHeight="1" thickTop="1" thickBot="1" x14ac:dyDescent="0.3">
      <c r="A36" s="1"/>
      <c r="C36" s="357"/>
      <c r="D36" s="360"/>
      <c r="E36" s="22"/>
      <c r="F36" s="20" t="s">
        <v>30</v>
      </c>
      <c r="G36" s="1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</row>
    <row r="37" spans="1:48" s="10" customFormat="1" ht="11.9" customHeight="1" thickTop="1" thickBot="1" x14ac:dyDescent="0.3">
      <c r="A37" s="1"/>
      <c r="C37" s="357"/>
      <c r="D37" s="360"/>
      <c r="E37" s="22"/>
      <c r="F37" s="20" t="s">
        <v>85</v>
      </c>
      <c r="G37" s="1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</row>
    <row r="38" spans="1:48" s="10" customFormat="1" ht="11.9" customHeight="1" thickTop="1" thickBot="1" x14ac:dyDescent="0.3">
      <c r="A38" s="1"/>
      <c r="C38" s="357"/>
      <c r="D38" s="360"/>
      <c r="E38" s="22"/>
      <c r="F38" s="31" t="s">
        <v>86</v>
      </c>
      <c r="G38" s="19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</row>
    <row r="39" spans="1:48" s="10" customFormat="1" ht="11.9" customHeight="1" thickTop="1" thickBot="1" x14ac:dyDescent="0.3">
      <c r="A39" s="1"/>
      <c r="C39" s="357"/>
      <c r="D39" s="360"/>
      <c r="E39" s="22"/>
      <c r="F39" s="20" t="s">
        <v>90</v>
      </c>
      <c r="G39" s="1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 s="10" customFormat="1" ht="11.9" customHeight="1" thickTop="1" thickBot="1" x14ac:dyDescent="0.3">
      <c r="A40" s="1"/>
      <c r="C40" s="357"/>
      <c r="D40" s="360"/>
      <c r="E40" s="22"/>
      <c r="F40" s="20" t="s">
        <v>87</v>
      </c>
      <c r="G40" s="1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</row>
    <row r="41" spans="1:48" s="10" customFormat="1" ht="12.65" customHeight="1" thickTop="1" thickBot="1" x14ac:dyDescent="0.3">
      <c r="A41" s="1"/>
      <c r="C41" s="357"/>
      <c r="D41" s="360"/>
      <c r="E41" s="21"/>
      <c r="F41" s="31" t="s">
        <v>29</v>
      </c>
      <c r="G41" s="1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</row>
    <row r="42" spans="1:48" s="10" customFormat="1" ht="12.65" customHeight="1" thickTop="1" thickBot="1" x14ac:dyDescent="0.3">
      <c r="A42" s="1"/>
      <c r="C42" s="357"/>
      <c r="D42" s="360"/>
      <c r="E42" s="21"/>
      <c r="F42" s="20" t="s">
        <v>28</v>
      </c>
      <c r="G42" s="19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</row>
    <row r="43" spans="1:48" s="10" customFormat="1" ht="12.65" customHeight="1" thickTop="1" thickBot="1" x14ac:dyDescent="0.3">
      <c r="A43" s="1"/>
      <c r="C43" s="357"/>
      <c r="D43" s="360"/>
      <c r="E43" s="21"/>
      <c r="F43" s="20" t="s">
        <v>89</v>
      </c>
      <c r="G43" s="1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</row>
    <row r="44" spans="1:48" s="10" customFormat="1" ht="12.65" customHeight="1" thickTop="1" thickBot="1" x14ac:dyDescent="0.3">
      <c r="A44" s="1"/>
      <c r="C44" s="357"/>
      <c r="D44" s="360"/>
      <c r="E44" s="22"/>
      <c r="F44" s="31" t="s">
        <v>88</v>
      </c>
      <c r="G44" s="19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 s="10" customFormat="1" ht="12.65" customHeight="1" thickTop="1" thickBot="1" x14ac:dyDescent="0.3">
      <c r="A45" s="1"/>
      <c r="C45" s="357"/>
      <c r="D45" s="360"/>
      <c r="E45" s="22"/>
      <c r="F45" s="20" t="s">
        <v>27</v>
      </c>
      <c r="G45" s="1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  <row r="46" spans="1:48" s="10" customFormat="1" ht="13.4" customHeight="1" thickTop="1" thickBot="1" x14ac:dyDescent="0.3">
      <c r="A46" s="1"/>
      <c r="C46" s="357"/>
      <c r="D46" s="355"/>
      <c r="E46" s="22"/>
      <c r="F46" s="20" t="s">
        <v>26</v>
      </c>
      <c r="G46" s="19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</row>
    <row r="47" spans="1:48" s="10" customFormat="1" ht="12.65" customHeight="1" thickTop="1" thickBot="1" x14ac:dyDescent="0.3">
      <c r="A47" s="1"/>
      <c r="C47" s="357"/>
      <c r="D47" s="359" t="s">
        <v>106</v>
      </c>
      <c r="E47" s="37"/>
      <c r="F47" s="36" t="s">
        <v>107</v>
      </c>
      <c r="G47" s="1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</row>
    <row r="48" spans="1:48" s="10" customFormat="1" ht="12.65" customHeight="1" thickTop="1" thickBot="1" x14ac:dyDescent="0.3">
      <c r="A48" s="1"/>
      <c r="C48" s="357"/>
      <c r="D48" s="360"/>
      <c r="E48" s="21"/>
      <c r="F48" s="20" t="s">
        <v>37</v>
      </c>
      <c r="G48" s="19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</row>
    <row r="49" spans="1:48" s="10" customFormat="1" ht="12.65" customHeight="1" thickTop="1" thickBot="1" x14ac:dyDescent="0.3">
      <c r="A49" s="1"/>
      <c r="C49" s="357"/>
      <c r="D49" s="360"/>
      <c r="E49" s="21"/>
      <c r="F49" s="31" t="s">
        <v>36</v>
      </c>
      <c r="G49" s="1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</row>
    <row r="50" spans="1:48" s="10" customFormat="1" ht="12.65" customHeight="1" thickTop="1" thickBot="1" x14ac:dyDescent="0.3">
      <c r="A50" s="1"/>
      <c r="C50" s="357"/>
      <c r="D50" s="360"/>
      <c r="E50" s="21"/>
      <c r="F50" s="20" t="s">
        <v>35</v>
      </c>
      <c r="G50" s="19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</row>
    <row r="51" spans="1:48" s="10" customFormat="1" ht="12.65" customHeight="1" thickTop="1" thickBot="1" x14ac:dyDescent="0.3">
      <c r="A51" s="1"/>
      <c r="C51" s="357"/>
      <c r="D51" s="360"/>
      <c r="E51" s="21"/>
      <c r="F51" s="20" t="s">
        <v>84</v>
      </c>
      <c r="G51" s="19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</row>
    <row r="52" spans="1:48" s="10" customFormat="1" ht="15" customHeight="1" thickTop="1" thickBot="1" x14ac:dyDescent="0.3">
      <c r="A52" s="1"/>
      <c r="C52" s="357"/>
      <c r="D52" s="360"/>
      <c r="E52" s="21"/>
      <c r="F52" s="31" t="s">
        <v>34</v>
      </c>
      <c r="G52" s="19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</row>
    <row r="53" spans="1:48" s="10" customFormat="1" ht="15" customHeight="1" thickTop="1" thickBot="1" x14ac:dyDescent="0.3">
      <c r="A53" s="1"/>
      <c r="C53" s="357"/>
      <c r="D53" s="360"/>
      <c r="E53" s="21"/>
      <c r="F53" s="20" t="s">
        <v>33</v>
      </c>
      <c r="G53" s="19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</row>
    <row r="54" spans="1:48" s="10" customFormat="1" ht="12.65" customHeight="1" thickTop="1" thickBot="1" x14ac:dyDescent="0.3">
      <c r="A54" s="1"/>
      <c r="C54" s="357"/>
      <c r="D54" s="360"/>
      <c r="E54" s="21"/>
      <c r="F54" s="20" t="s">
        <v>32</v>
      </c>
      <c r="G54" s="1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</row>
    <row r="55" spans="1:48" s="10" customFormat="1" ht="12.65" customHeight="1" thickTop="1" thickBot="1" x14ac:dyDescent="0.3">
      <c r="A55" s="1"/>
      <c r="C55" s="357"/>
      <c r="D55" s="360"/>
      <c r="E55" s="21"/>
      <c r="F55" s="31" t="s">
        <v>31</v>
      </c>
      <c r="G55" s="19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</row>
    <row r="56" spans="1:48" s="10" customFormat="1" ht="12.65" customHeight="1" thickTop="1" thickBot="1" x14ac:dyDescent="0.3">
      <c r="A56" s="1"/>
      <c r="C56" s="357"/>
      <c r="D56" s="360"/>
      <c r="E56" s="21"/>
      <c r="F56" s="20" t="s">
        <v>39</v>
      </c>
      <c r="G56" s="1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</row>
    <row r="57" spans="1:48" s="10" customFormat="1" ht="15" customHeight="1" thickTop="1" thickBot="1" x14ac:dyDescent="0.3">
      <c r="A57" s="1"/>
      <c r="C57" s="357"/>
      <c r="D57" s="360"/>
      <c r="E57" s="21"/>
      <c r="F57" s="20" t="s">
        <v>38</v>
      </c>
      <c r="G57" s="19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</row>
    <row r="58" spans="1:48" s="10" customFormat="1" ht="11.9" customHeight="1" thickTop="1" thickBot="1" x14ac:dyDescent="0.3">
      <c r="A58" s="1"/>
      <c r="C58" s="357"/>
      <c r="D58" s="360"/>
      <c r="E58" s="22"/>
      <c r="F58" s="20" t="s">
        <v>30</v>
      </c>
      <c r="G58" s="1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</row>
    <row r="59" spans="1:48" s="10" customFormat="1" ht="11.9" customHeight="1" thickTop="1" thickBot="1" x14ac:dyDescent="0.3">
      <c r="A59" s="1"/>
      <c r="C59" s="357"/>
      <c r="D59" s="360"/>
      <c r="E59" s="22"/>
      <c r="F59" s="20" t="s">
        <v>85</v>
      </c>
      <c r="G59" s="19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</row>
    <row r="60" spans="1:48" s="10" customFormat="1" ht="11.9" customHeight="1" thickTop="1" thickBot="1" x14ac:dyDescent="0.3">
      <c r="A60" s="1"/>
      <c r="C60" s="357"/>
      <c r="D60" s="360"/>
      <c r="E60" s="22"/>
      <c r="F60" s="31" t="s">
        <v>86</v>
      </c>
      <c r="G60" s="1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</row>
    <row r="61" spans="1:48" s="10" customFormat="1" ht="11.9" customHeight="1" thickTop="1" thickBot="1" x14ac:dyDescent="0.3">
      <c r="A61" s="1"/>
      <c r="C61" s="357"/>
      <c r="D61" s="360"/>
      <c r="E61" s="22"/>
      <c r="F61" s="20" t="s">
        <v>90</v>
      </c>
      <c r="G61" s="19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</row>
    <row r="62" spans="1:48" s="10" customFormat="1" ht="11.9" customHeight="1" thickTop="1" thickBot="1" x14ac:dyDescent="0.3">
      <c r="A62" s="1"/>
      <c r="C62" s="357"/>
      <c r="D62" s="360"/>
      <c r="E62" s="22"/>
      <c r="F62" s="20" t="s">
        <v>87</v>
      </c>
      <c r="G62" s="1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</row>
    <row r="63" spans="1:48" s="10" customFormat="1" ht="12.65" customHeight="1" thickTop="1" thickBot="1" x14ac:dyDescent="0.3">
      <c r="A63" s="1"/>
      <c r="C63" s="357"/>
      <c r="D63" s="360"/>
      <c r="E63" s="21"/>
      <c r="F63" s="31" t="s">
        <v>29</v>
      </c>
      <c r="G63" s="1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</row>
    <row r="64" spans="1:48" s="10" customFormat="1" ht="12.65" customHeight="1" thickTop="1" thickBot="1" x14ac:dyDescent="0.3">
      <c r="A64" s="1"/>
      <c r="C64" s="357"/>
      <c r="D64" s="360"/>
      <c r="E64" s="21"/>
      <c r="F64" s="20" t="s">
        <v>28</v>
      </c>
      <c r="G64" s="1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</row>
    <row r="65" spans="1:48" s="10" customFormat="1" ht="12.65" customHeight="1" thickTop="1" thickBot="1" x14ac:dyDescent="0.3">
      <c r="A65" s="1"/>
      <c r="C65" s="357"/>
      <c r="D65" s="360"/>
      <c r="E65" s="21"/>
      <c r="F65" s="20" t="s">
        <v>89</v>
      </c>
      <c r="G65" s="19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</row>
    <row r="66" spans="1:48" s="10" customFormat="1" ht="12.65" customHeight="1" thickTop="1" thickBot="1" x14ac:dyDescent="0.3">
      <c r="A66" s="1"/>
      <c r="C66" s="357"/>
      <c r="D66" s="360"/>
      <c r="E66" s="22"/>
      <c r="F66" s="31" t="s">
        <v>88</v>
      </c>
      <c r="G66" s="1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</row>
    <row r="67" spans="1:48" s="10" customFormat="1" ht="12.65" customHeight="1" thickTop="1" thickBot="1" x14ac:dyDescent="0.3">
      <c r="A67" s="1"/>
      <c r="C67" s="357"/>
      <c r="D67" s="360"/>
      <c r="E67" s="22"/>
      <c r="F67" s="20" t="s">
        <v>27</v>
      </c>
      <c r="G67" s="19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</row>
    <row r="68" spans="1:48" s="10" customFormat="1" ht="13.4" customHeight="1" thickTop="1" thickBot="1" x14ac:dyDescent="0.3">
      <c r="A68" s="1"/>
      <c r="C68" s="358"/>
      <c r="D68" s="355"/>
      <c r="E68" s="22"/>
      <c r="F68" s="20" t="s">
        <v>26</v>
      </c>
      <c r="G68" s="1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</row>
    <row r="69" spans="1:48" s="10" customFormat="1" ht="12.65" customHeight="1" thickBot="1" x14ac:dyDescent="0.3">
      <c r="A69" s="1"/>
      <c r="C69" s="356" t="s">
        <v>54</v>
      </c>
      <c r="D69" s="359" t="s">
        <v>53</v>
      </c>
      <c r="E69" s="37"/>
      <c r="F69" s="36" t="s">
        <v>56</v>
      </c>
      <c r="G69" s="43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</row>
    <row r="70" spans="1:48" s="10" customFormat="1" ht="12.65" customHeight="1" thickTop="1" thickBot="1" x14ac:dyDescent="0.3">
      <c r="A70" s="1"/>
      <c r="C70" s="357"/>
      <c r="D70" s="360"/>
      <c r="E70" s="21"/>
      <c r="F70" s="20" t="s">
        <v>57</v>
      </c>
      <c r="G70" s="1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</row>
    <row r="71" spans="1:48" s="10" customFormat="1" ht="12.65" customHeight="1" thickTop="1" thickBot="1" x14ac:dyDescent="0.3">
      <c r="A71" s="1"/>
      <c r="C71" s="357"/>
      <c r="D71" s="360"/>
      <c r="E71" s="22"/>
      <c r="F71" s="17" t="s">
        <v>52</v>
      </c>
      <c r="G71" s="1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</row>
    <row r="72" spans="1:48" s="10" customFormat="1" ht="12.65" customHeight="1" thickTop="1" thickBot="1" x14ac:dyDescent="0.3">
      <c r="A72" s="1"/>
      <c r="C72" s="357"/>
      <c r="D72" s="362"/>
      <c r="E72" s="22"/>
      <c r="F72" s="33" t="s">
        <v>58</v>
      </c>
      <c r="G72" s="19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</row>
    <row r="73" spans="1:48" s="10" customFormat="1" ht="15" thickTop="1" thickBot="1" x14ac:dyDescent="0.3">
      <c r="A73" s="1"/>
      <c r="C73" s="357"/>
      <c r="D73" s="360" t="s">
        <v>59</v>
      </c>
      <c r="E73" s="42"/>
      <c r="F73" s="23" t="s">
        <v>51</v>
      </c>
      <c r="G73" s="1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</row>
    <row r="74" spans="1:48" s="10" customFormat="1" ht="15" thickTop="1" thickBot="1" x14ac:dyDescent="0.3">
      <c r="A74" s="1"/>
      <c r="C74" s="357"/>
      <c r="D74" s="360"/>
      <c r="E74" s="41"/>
      <c r="F74" s="17" t="s">
        <v>50</v>
      </c>
      <c r="G74" s="19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</row>
    <row r="75" spans="1:48" s="10" customFormat="1" ht="22.4" customHeight="1" thickTop="1" thickBot="1" x14ac:dyDescent="0.3">
      <c r="A75" s="1"/>
      <c r="C75" s="357"/>
      <c r="D75" s="354" t="s">
        <v>49</v>
      </c>
      <c r="E75" s="24"/>
      <c r="F75" s="27" t="s">
        <v>48</v>
      </c>
      <c r="G75" s="1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</row>
    <row r="76" spans="1:48" s="10" customFormat="1" ht="20.9" customHeight="1" thickTop="1" thickBot="1" x14ac:dyDescent="0.3">
      <c r="A76" s="1"/>
      <c r="C76" s="40"/>
      <c r="D76" s="355"/>
      <c r="E76" s="39"/>
      <c r="F76" s="38" t="s">
        <v>47</v>
      </c>
      <c r="G76" s="19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</row>
    <row r="77" spans="1:48" s="10" customFormat="1" ht="15.65" customHeight="1" thickTop="1" thickBot="1" x14ac:dyDescent="0.3">
      <c r="A77" s="1"/>
      <c r="C77" s="356" t="s">
        <v>46</v>
      </c>
      <c r="D77" s="359" t="s">
        <v>75</v>
      </c>
      <c r="E77" s="37"/>
      <c r="F77" s="36" t="s">
        <v>117</v>
      </c>
      <c r="G77" s="1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</row>
    <row r="78" spans="1:48" s="10" customFormat="1" ht="18" customHeight="1" thickTop="1" thickBot="1" x14ac:dyDescent="0.3">
      <c r="A78" s="1"/>
      <c r="C78" s="357"/>
      <c r="D78" s="360"/>
      <c r="E78" s="21"/>
      <c r="F78" s="20" t="s">
        <v>44</v>
      </c>
      <c r="G78" s="19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</row>
    <row r="79" spans="1:48" s="10" customFormat="1" ht="18" customHeight="1" thickTop="1" thickBot="1" x14ac:dyDescent="0.3">
      <c r="A79" s="1"/>
      <c r="C79" s="357"/>
      <c r="D79" s="360"/>
      <c r="E79" s="21"/>
      <c r="F79" s="20" t="s">
        <v>43</v>
      </c>
      <c r="G79" s="1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</row>
    <row r="80" spans="1:48" s="10" customFormat="1" ht="18" customHeight="1" thickTop="1" thickBot="1" x14ac:dyDescent="0.3">
      <c r="A80" s="1"/>
      <c r="C80" s="357"/>
      <c r="D80" s="360"/>
      <c r="E80" s="22"/>
      <c r="F80" s="33" t="s">
        <v>42</v>
      </c>
      <c r="G80" s="19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</row>
    <row r="81" spans="1:48" s="10" customFormat="1" ht="21.65" customHeight="1" thickTop="1" thickBot="1" x14ac:dyDescent="0.3">
      <c r="A81" s="1"/>
      <c r="C81" s="357"/>
      <c r="D81" s="354" t="s">
        <v>76</v>
      </c>
      <c r="E81" s="24"/>
      <c r="F81" s="23" t="s">
        <v>114</v>
      </c>
      <c r="G81" s="19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</row>
    <row r="82" spans="1:48" s="10" customFormat="1" ht="27.65" customHeight="1" thickTop="1" thickBot="1" x14ac:dyDescent="0.3">
      <c r="A82" s="1"/>
      <c r="C82" s="357"/>
      <c r="D82" s="360"/>
      <c r="E82" s="21"/>
      <c r="F82" s="23" t="s">
        <v>115</v>
      </c>
      <c r="G82" s="19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</row>
    <row r="83" spans="1:48" s="10" customFormat="1" ht="21" customHeight="1" thickTop="1" thickBot="1" x14ac:dyDescent="0.3">
      <c r="A83" s="1"/>
      <c r="C83" s="357"/>
      <c r="D83" s="362"/>
      <c r="E83" s="34"/>
      <c r="F83" s="23" t="s">
        <v>116</v>
      </c>
      <c r="G83" s="1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</row>
    <row r="84" spans="1:48" s="10" customFormat="1" ht="13.4" customHeight="1" thickTop="1" thickBot="1" x14ac:dyDescent="0.3">
      <c r="A84" s="1"/>
      <c r="C84" s="357"/>
      <c r="D84" s="360" t="s">
        <v>77</v>
      </c>
      <c r="E84" s="24"/>
      <c r="F84" s="23" t="s">
        <v>45</v>
      </c>
      <c r="G84" s="19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</row>
    <row r="85" spans="1:48" s="10" customFormat="1" ht="13.4" customHeight="1" thickTop="1" thickBot="1" x14ac:dyDescent="0.3">
      <c r="A85" s="1"/>
      <c r="C85" s="357"/>
      <c r="D85" s="360"/>
      <c r="E85" s="48"/>
      <c r="F85" s="35" t="s">
        <v>111</v>
      </c>
      <c r="G85" s="19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</row>
    <row r="86" spans="1:48" s="10" customFormat="1" ht="13.4" customHeight="1" thickTop="1" thickBot="1" x14ac:dyDescent="0.3">
      <c r="A86" s="1"/>
      <c r="C86" s="357"/>
      <c r="D86" s="360"/>
      <c r="E86" s="21"/>
      <c r="F86" s="20" t="s">
        <v>112</v>
      </c>
      <c r="G86" s="19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</row>
    <row r="87" spans="1:48" s="10" customFormat="1" ht="13.4" customHeight="1" thickTop="1" thickBot="1" x14ac:dyDescent="0.3">
      <c r="A87" s="1"/>
      <c r="C87" s="357"/>
      <c r="D87" s="360"/>
      <c r="E87" s="21"/>
      <c r="F87" s="20" t="s">
        <v>113</v>
      </c>
      <c r="G87" s="19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</row>
    <row r="88" spans="1:48" s="10" customFormat="1" ht="18.649999999999999" customHeight="1" thickTop="1" thickBot="1" x14ac:dyDescent="0.3">
      <c r="A88" s="1"/>
      <c r="C88" s="357"/>
      <c r="D88" s="354" t="s">
        <v>78</v>
      </c>
      <c r="E88" s="24"/>
      <c r="F88" s="23" t="s">
        <v>97</v>
      </c>
      <c r="G88" s="19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</row>
    <row r="89" spans="1:48" s="10" customFormat="1" ht="21.65" customHeight="1" thickTop="1" thickBot="1" x14ac:dyDescent="0.3">
      <c r="A89" s="1"/>
      <c r="C89" s="357"/>
      <c r="D89" s="360"/>
      <c r="E89" s="21"/>
      <c r="F89" s="20" t="s">
        <v>98</v>
      </c>
      <c r="G89" s="19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</row>
    <row r="90" spans="1:48" s="10" customFormat="1" ht="21" customHeight="1" thickTop="1" thickBot="1" x14ac:dyDescent="0.3">
      <c r="A90" s="1"/>
      <c r="C90" s="357"/>
      <c r="D90" s="362"/>
      <c r="E90" s="22"/>
      <c r="F90" s="33" t="s">
        <v>102</v>
      </c>
      <c r="G90" s="1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</row>
    <row r="91" spans="1:48" s="10" customFormat="1" ht="15" customHeight="1" thickTop="1" thickBot="1" x14ac:dyDescent="0.3">
      <c r="A91" s="1"/>
      <c r="C91" s="357"/>
      <c r="D91" s="354" t="s">
        <v>79</v>
      </c>
      <c r="E91" s="24"/>
      <c r="F91" s="17" t="s">
        <v>99</v>
      </c>
      <c r="G91" s="19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</row>
    <row r="92" spans="1:48" s="10" customFormat="1" ht="15" customHeight="1" thickTop="1" thickBot="1" x14ac:dyDescent="0.3">
      <c r="A92" s="1"/>
      <c r="C92" s="357"/>
      <c r="D92" s="360"/>
      <c r="E92" s="22"/>
      <c r="F92" s="32" t="s">
        <v>100</v>
      </c>
      <c r="G92" s="1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</row>
    <row r="93" spans="1:48" s="10" customFormat="1" ht="17.149999999999999" customHeight="1" thickTop="1" thickBot="1" x14ac:dyDescent="0.3">
      <c r="A93" s="1"/>
      <c r="C93" s="357"/>
      <c r="D93" s="362"/>
      <c r="E93" s="22"/>
      <c r="F93" s="32" t="s">
        <v>101</v>
      </c>
      <c r="G93" s="19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</row>
    <row r="94" spans="1:48" s="10" customFormat="1" ht="12.65" customHeight="1" thickTop="1" thickBot="1" x14ac:dyDescent="0.3">
      <c r="A94" s="1"/>
      <c r="C94" s="357"/>
      <c r="D94" s="354" t="s">
        <v>80</v>
      </c>
      <c r="E94" s="24"/>
      <c r="F94" s="35" t="s">
        <v>95</v>
      </c>
      <c r="G94" s="1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</row>
    <row r="95" spans="1:48" s="10" customFormat="1" ht="12.65" customHeight="1" thickTop="1" thickBot="1" x14ac:dyDescent="0.3">
      <c r="A95" s="1"/>
      <c r="C95" s="357"/>
      <c r="D95" s="360"/>
      <c r="E95" s="21"/>
      <c r="F95" s="35" t="s">
        <v>94</v>
      </c>
      <c r="G95" s="19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</row>
    <row r="96" spans="1:48" s="10" customFormat="1" ht="12.65" customHeight="1" thickTop="1" thickBot="1" x14ac:dyDescent="0.3">
      <c r="A96" s="1"/>
      <c r="C96" s="357"/>
      <c r="D96" s="360"/>
      <c r="E96" s="21"/>
      <c r="F96" s="35" t="s">
        <v>96</v>
      </c>
      <c r="G96" s="1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</row>
    <row r="97" spans="1:48" s="10" customFormat="1" ht="12.65" customHeight="1" thickTop="1" thickBot="1" x14ac:dyDescent="0.3">
      <c r="A97" s="1"/>
      <c r="C97" s="357"/>
      <c r="D97" s="360"/>
      <c r="E97" s="21"/>
      <c r="F97" s="20" t="s">
        <v>41</v>
      </c>
      <c r="G97" s="19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</row>
    <row r="98" spans="1:48" s="10" customFormat="1" ht="15" customHeight="1" thickTop="1" thickBot="1" x14ac:dyDescent="0.3">
      <c r="A98" s="1"/>
      <c r="C98" s="357"/>
      <c r="D98" s="355"/>
      <c r="E98" s="21"/>
      <c r="F98" s="33" t="s">
        <v>40</v>
      </c>
      <c r="G98" s="19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</row>
    <row r="99" spans="1:48" s="10" customFormat="1" ht="56.15" customHeight="1" thickTop="1" thickBot="1" x14ac:dyDescent="0.3">
      <c r="A99" s="1"/>
      <c r="C99" s="357"/>
      <c r="D99" s="49" t="s">
        <v>81</v>
      </c>
      <c r="E99" s="18"/>
      <c r="F99" s="30" t="s">
        <v>103</v>
      </c>
      <c r="G99" s="19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</row>
    <row r="100" spans="1:48" s="10" customFormat="1" ht="18" customHeight="1" thickTop="1" thickBot="1" x14ac:dyDescent="0.3">
      <c r="A100" s="1"/>
      <c r="C100" s="357"/>
      <c r="D100" s="363" t="s">
        <v>82</v>
      </c>
      <c r="E100" s="24"/>
      <c r="F100" s="23" t="s">
        <v>105</v>
      </c>
      <c r="G100" s="1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</row>
    <row r="101" spans="1:48" s="10" customFormat="1" ht="26.15" customHeight="1" thickTop="1" thickBot="1" x14ac:dyDescent="0.3">
      <c r="A101" s="1"/>
      <c r="C101" s="357"/>
      <c r="D101" s="364"/>
      <c r="E101" s="18"/>
      <c r="F101" s="30" t="s">
        <v>104</v>
      </c>
      <c r="G101" s="19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</row>
    <row r="102" spans="1:48" s="10" customFormat="1" ht="12.65" customHeight="1" thickTop="1" thickBot="1" x14ac:dyDescent="0.3">
      <c r="A102" s="1"/>
      <c r="C102" s="357"/>
      <c r="D102" s="354" t="s">
        <v>83</v>
      </c>
      <c r="E102" s="24"/>
      <c r="F102" s="23" t="s">
        <v>25</v>
      </c>
      <c r="G102" s="19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</row>
    <row r="103" spans="1:48" s="10" customFormat="1" ht="12.65" customHeight="1" thickTop="1" thickBot="1" x14ac:dyDescent="0.3">
      <c r="A103" s="1"/>
      <c r="C103" s="357"/>
      <c r="D103" s="360"/>
      <c r="E103" s="21"/>
      <c r="F103" s="20" t="s">
        <v>24</v>
      </c>
      <c r="G103" s="19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</row>
    <row r="104" spans="1:48" s="10" customFormat="1" ht="12.65" customHeight="1" thickTop="1" thickBot="1" x14ac:dyDescent="0.3">
      <c r="A104" s="1"/>
      <c r="C104" s="357"/>
      <c r="D104" s="360"/>
      <c r="E104" s="21"/>
      <c r="F104" s="20" t="s">
        <v>23</v>
      </c>
      <c r="G104" s="19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</row>
    <row r="105" spans="1:48" s="10" customFormat="1" ht="12.65" customHeight="1" thickTop="1" thickBot="1" x14ac:dyDescent="0.3">
      <c r="A105" s="1"/>
      <c r="C105" s="357"/>
      <c r="D105" s="360"/>
      <c r="E105" s="21"/>
      <c r="F105" s="20" t="s">
        <v>22</v>
      </c>
      <c r="G105" s="19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</row>
    <row r="106" spans="1:48" s="10" customFormat="1" ht="12.65" customHeight="1" thickTop="1" thickBot="1" x14ac:dyDescent="0.3">
      <c r="A106" s="1"/>
      <c r="C106" s="357"/>
      <c r="D106" s="360"/>
      <c r="E106" s="21"/>
      <c r="F106" s="20" t="s">
        <v>93</v>
      </c>
      <c r="G106" s="19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</row>
    <row r="107" spans="1:48" s="10" customFormat="1" ht="15" customHeight="1" thickTop="1" thickBot="1" x14ac:dyDescent="0.3">
      <c r="A107" s="1"/>
      <c r="C107" s="357"/>
      <c r="D107" s="360"/>
      <c r="E107" s="21"/>
      <c r="F107" s="20" t="s">
        <v>21</v>
      </c>
      <c r="G107" s="19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</row>
    <row r="108" spans="1:48" s="10" customFormat="1" ht="15" customHeight="1" thickTop="1" thickBot="1" x14ac:dyDescent="0.3">
      <c r="A108" s="1"/>
      <c r="C108" s="357"/>
      <c r="D108" s="360"/>
      <c r="E108" s="21"/>
      <c r="F108" s="20" t="s">
        <v>20</v>
      </c>
      <c r="G108" s="19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</row>
    <row r="109" spans="1:48" s="10" customFormat="1" ht="13.4" customHeight="1" thickTop="1" thickBot="1" x14ac:dyDescent="0.3">
      <c r="A109" s="1"/>
      <c r="C109" s="358"/>
      <c r="D109" s="355"/>
      <c r="E109" s="18"/>
      <c r="F109" s="30" t="s">
        <v>19</v>
      </c>
      <c r="G109" s="19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</row>
    <row r="110" spans="1:48" s="10" customFormat="1" ht="12.65" customHeight="1" thickTop="1" thickBot="1" x14ac:dyDescent="0.3">
      <c r="A110" s="1"/>
      <c r="C110" s="356" t="s">
        <v>18</v>
      </c>
      <c r="D110" s="359" t="s">
        <v>109</v>
      </c>
      <c r="E110" s="29"/>
      <c r="F110" s="28" t="s">
        <v>17</v>
      </c>
      <c r="G110" s="19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</row>
    <row r="111" spans="1:48" s="10" customFormat="1" ht="12.65" customHeight="1" thickTop="1" thickBot="1" x14ac:dyDescent="0.3">
      <c r="A111" s="1"/>
      <c r="C111" s="357"/>
      <c r="D111" s="360"/>
      <c r="E111" s="26"/>
      <c r="F111" s="17" t="s">
        <v>16</v>
      </c>
      <c r="G111" s="19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</row>
    <row r="112" spans="1:48" s="10" customFormat="1" ht="12.65" customHeight="1" thickTop="1" thickBot="1" x14ac:dyDescent="0.3">
      <c r="A112" s="1"/>
      <c r="C112" s="357"/>
      <c r="D112" s="360"/>
      <c r="E112" s="26"/>
      <c r="F112" s="27" t="s">
        <v>15</v>
      </c>
      <c r="G112" s="19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</row>
    <row r="113" spans="1:48" s="10" customFormat="1" ht="12.65" customHeight="1" thickTop="1" thickBot="1" x14ac:dyDescent="0.3">
      <c r="A113" s="1"/>
      <c r="C113" s="357"/>
      <c r="D113" s="360"/>
      <c r="E113" s="26"/>
      <c r="F113" s="27" t="s">
        <v>14</v>
      </c>
      <c r="G113" s="19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</row>
    <row r="114" spans="1:48" s="10" customFormat="1" ht="11.9" customHeight="1" thickTop="1" thickBot="1" x14ac:dyDescent="0.3">
      <c r="A114" s="1"/>
      <c r="C114" s="357"/>
      <c r="D114" s="360"/>
      <c r="E114" s="26"/>
      <c r="F114" s="27" t="s">
        <v>13</v>
      </c>
      <c r="G114" s="19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</row>
    <row r="115" spans="1:48" s="10" customFormat="1" ht="12.65" customHeight="1" thickTop="1" thickBot="1" x14ac:dyDescent="0.3">
      <c r="A115" s="1"/>
      <c r="C115" s="357"/>
      <c r="D115" s="360"/>
      <c r="E115" s="26"/>
      <c r="F115" s="27" t="s">
        <v>12</v>
      </c>
      <c r="G115" s="19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</row>
    <row r="116" spans="1:48" s="10" customFormat="1" ht="27.65" customHeight="1" thickTop="1" thickBot="1" x14ac:dyDescent="0.3">
      <c r="A116" s="1"/>
      <c r="C116" s="357"/>
      <c r="D116" s="360"/>
      <c r="E116" s="26"/>
      <c r="F116" s="46" t="s">
        <v>60</v>
      </c>
      <c r="G116" s="19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</row>
    <row r="117" spans="1:48" s="10" customFormat="1" ht="15" customHeight="1" thickTop="1" thickBot="1" x14ac:dyDescent="0.3">
      <c r="A117" s="1"/>
      <c r="C117" s="357"/>
      <c r="D117" s="360"/>
      <c r="E117" s="26"/>
      <c r="F117" s="45" t="s">
        <v>61</v>
      </c>
      <c r="G117" s="19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</row>
    <row r="118" spans="1:48" s="10" customFormat="1" ht="15" customHeight="1" thickTop="1" thickBot="1" x14ac:dyDescent="0.3">
      <c r="A118" s="1"/>
      <c r="C118" s="357"/>
      <c r="D118" s="360"/>
      <c r="E118" s="26"/>
      <c r="F118" s="45" t="s">
        <v>62</v>
      </c>
      <c r="G118" s="19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</row>
    <row r="119" spans="1:48" s="10" customFormat="1" ht="15" customHeight="1" thickTop="1" thickBot="1" x14ac:dyDescent="0.3">
      <c r="A119" s="1"/>
      <c r="C119" s="357"/>
      <c r="D119" s="360"/>
      <c r="E119" s="26"/>
      <c r="F119" s="45" t="s">
        <v>63</v>
      </c>
      <c r="G119" s="19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</row>
    <row r="120" spans="1:48" s="10" customFormat="1" ht="15" customHeight="1" thickTop="1" thickBot="1" x14ac:dyDescent="0.3">
      <c r="A120" s="1"/>
      <c r="C120" s="357"/>
      <c r="D120" s="360"/>
      <c r="E120" s="26"/>
      <c r="F120" s="45" t="s">
        <v>70</v>
      </c>
      <c r="G120" s="19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</row>
    <row r="121" spans="1:48" s="10" customFormat="1" ht="11.9" customHeight="1" thickTop="1" thickBot="1" x14ac:dyDescent="0.3">
      <c r="A121" s="1"/>
      <c r="C121" s="357"/>
      <c r="D121" s="360"/>
      <c r="E121" s="26"/>
      <c r="F121" s="46" t="s">
        <v>64</v>
      </c>
      <c r="G121" s="19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</row>
    <row r="122" spans="1:48" s="10" customFormat="1" ht="28.4" customHeight="1" thickTop="1" thickBot="1" x14ac:dyDescent="0.3">
      <c r="A122" s="1"/>
      <c r="C122" s="357"/>
      <c r="D122" s="360"/>
      <c r="E122" s="26"/>
      <c r="F122" s="46" t="s">
        <v>65</v>
      </c>
      <c r="G122" s="19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</row>
    <row r="123" spans="1:48" s="10" customFormat="1" ht="33" customHeight="1" thickTop="1" thickBot="1" x14ac:dyDescent="0.3">
      <c r="A123" s="1"/>
      <c r="C123" s="357"/>
      <c r="D123" s="360"/>
      <c r="E123" s="26"/>
      <c r="F123" s="27" t="s">
        <v>66</v>
      </c>
      <c r="G123" s="19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</row>
    <row r="124" spans="1:48" s="10" customFormat="1" ht="32.15" customHeight="1" thickTop="1" thickBot="1" x14ac:dyDescent="0.3">
      <c r="A124" s="1"/>
      <c r="C124" s="357"/>
      <c r="D124" s="360"/>
      <c r="E124" s="26"/>
      <c r="F124" s="46" t="s">
        <v>67</v>
      </c>
      <c r="G124" s="19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</row>
    <row r="125" spans="1:48" s="10" customFormat="1" ht="32.15" customHeight="1" thickTop="1" thickBot="1" x14ac:dyDescent="0.3">
      <c r="A125" s="1"/>
      <c r="C125" s="357"/>
      <c r="D125" s="360"/>
      <c r="E125" s="26"/>
      <c r="F125" s="27" t="s">
        <v>11</v>
      </c>
      <c r="G125" s="19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</row>
    <row r="126" spans="1:48" s="10" customFormat="1" ht="32.15" customHeight="1" thickTop="1" thickBot="1" x14ac:dyDescent="0.3">
      <c r="A126" s="1"/>
      <c r="C126" s="357"/>
      <c r="D126" s="360"/>
      <c r="E126" s="26"/>
      <c r="F126" s="27" t="s">
        <v>10</v>
      </c>
      <c r="G126" s="19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</row>
    <row r="127" spans="1:48" s="10" customFormat="1" ht="32.15" customHeight="1" thickTop="1" thickBot="1" x14ac:dyDescent="0.3">
      <c r="A127" s="1"/>
      <c r="C127" s="357"/>
      <c r="D127" s="360"/>
      <c r="E127" s="26"/>
      <c r="F127" s="45" t="s">
        <v>68</v>
      </c>
      <c r="G127" s="19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</row>
    <row r="128" spans="1:48" s="10" customFormat="1" ht="28.4" customHeight="1" thickTop="1" thickBot="1" x14ac:dyDescent="0.3">
      <c r="A128" s="1"/>
      <c r="C128" s="357"/>
      <c r="D128" s="360"/>
      <c r="E128" s="26"/>
      <c r="F128" s="46" t="s">
        <v>69</v>
      </c>
      <c r="G128" s="19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</row>
    <row r="129" spans="1:48" s="10" customFormat="1" ht="12.65" customHeight="1" thickTop="1" thickBot="1" x14ac:dyDescent="0.3">
      <c r="A129" s="1"/>
      <c r="C129" s="357"/>
      <c r="D129" s="360"/>
      <c r="E129" s="26"/>
      <c r="F129" s="27" t="s">
        <v>9</v>
      </c>
      <c r="G129" s="19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</row>
    <row r="130" spans="1:48" s="10" customFormat="1" ht="18" customHeight="1" thickTop="1" thickBot="1" x14ac:dyDescent="0.3">
      <c r="A130" s="1"/>
      <c r="C130" s="357"/>
      <c r="D130" s="360"/>
      <c r="E130" s="26"/>
      <c r="F130" s="47" t="s">
        <v>72</v>
      </c>
      <c r="G130" s="19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</row>
    <row r="131" spans="1:48" s="10" customFormat="1" ht="18.649999999999999" customHeight="1" thickTop="1" thickBot="1" x14ac:dyDescent="0.3">
      <c r="A131" s="1"/>
      <c r="C131" s="357"/>
      <c r="D131" s="360"/>
      <c r="E131" s="26"/>
      <c r="F131" s="47" t="s">
        <v>71</v>
      </c>
      <c r="G131" s="19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</row>
    <row r="132" spans="1:48" s="10" customFormat="1" ht="29.9" customHeight="1" thickTop="1" thickBot="1" x14ac:dyDescent="0.3">
      <c r="A132" s="1"/>
      <c r="C132" s="357"/>
      <c r="D132" s="360"/>
      <c r="E132" s="26"/>
      <c r="F132" s="27" t="s">
        <v>73</v>
      </c>
      <c r="G132" s="19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</row>
    <row r="133" spans="1:48" s="10" customFormat="1" ht="26.9" customHeight="1" thickTop="1" thickBot="1" x14ac:dyDescent="0.3">
      <c r="A133" s="1"/>
      <c r="C133" s="357"/>
      <c r="D133" s="360"/>
      <c r="E133" s="26"/>
      <c r="F133" s="27" t="s">
        <v>8</v>
      </c>
      <c r="G133" s="19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</row>
    <row r="134" spans="1:48" s="10" customFormat="1" ht="27.65" customHeight="1" thickTop="1" thickBot="1" x14ac:dyDescent="0.3">
      <c r="A134" s="1"/>
      <c r="C134" s="357"/>
      <c r="D134" s="360"/>
      <c r="E134" s="26"/>
      <c r="F134" s="27" t="s">
        <v>74</v>
      </c>
      <c r="G134" s="19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</row>
    <row r="135" spans="1:48" s="10" customFormat="1" ht="12.65" customHeight="1" thickTop="1" thickBot="1" x14ac:dyDescent="0.3">
      <c r="A135" s="1"/>
      <c r="C135" s="357"/>
      <c r="D135" s="360"/>
      <c r="E135" s="26"/>
      <c r="F135" s="27" t="s">
        <v>7</v>
      </c>
      <c r="G135" s="19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</row>
    <row r="136" spans="1:48" s="10" customFormat="1" ht="12.65" customHeight="1" thickTop="1" thickBot="1" x14ac:dyDescent="0.3">
      <c r="A136" s="1"/>
      <c r="C136" s="357"/>
      <c r="D136" s="360"/>
      <c r="E136" s="26"/>
      <c r="F136" s="27" t="s">
        <v>6</v>
      </c>
      <c r="G136" s="19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</row>
    <row r="137" spans="1:48" s="10" customFormat="1" ht="26" thickTop="1" thickBot="1" x14ac:dyDescent="0.3">
      <c r="A137" s="1"/>
      <c r="C137" s="357"/>
      <c r="D137" s="360"/>
      <c r="E137" s="26"/>
      <c r="F137" s="25" t="s">
        <v>5</v>
      </c>
      <c r="G137" s="19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</row>
    <row r="138" spans="1:48" s="10" customFormat="1" ht="15" thickTop="1" thickBot="1" x14ac:dyDescent="0.3">
      <c r="A138" s="1"/>
      <c r="C138" s="357"/>
      <c r="D138" s="354" t="s">
        <v>110</v>
      </c>
      <c r="E138" s="24"/>
      <c r="F138" s="23" t="s">
        <v>4</v>
      </c>
      <c r="G138" s="19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</row>
    <row r="139" spans="1:48" s="10" customFormat="1" ht="14.9" customHeight="1" thickTop="1" thickBot="1" x14ac:dyDescent="0.3">
      <c r="A139" s="1"/>
      <c r="C139" s="357"/>
      <c r="D139" s="360"/>
      <c r="E139" s="21"/>
      <c r="F139" s="20" t="s">
        <v>3</v>
      </c>
      <c r="G139" s="19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</row>
    <row r="140" spans="1:48" s="10" customFormat="1" ht="12.65" customHeight="1" thickTop="1" thickBot="1" x14ac:dyDescent="0.3">
      <c r="A140" s="1"/>
      <c r="C140" s="357"/>
      <c r="D140" s="360"/>
      <c r="E140" s="22"/>
      <c r="F140" s="17" t="s">
        <v>2</v>
      </c>
      <c r="G140" s="19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</row>
    <row r="141" spans="1:48" s="10" customFormat="1" ht="12.65" customHeight="1" thickTop="1" thickBot="1" x14ac:dyDescent="0.3">
      <c r="A141" s="1"/>
      <c r="C141" s="357"/>
      <c r="D141" s="360"/>
      <c r="E141" s="21"/>
      <c r="F141" s="20" t="s">
        <v>1</v>
      </c>
      <c r="G141" s="19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</row>
    <row r="142" spans="1:48" s="10" customFormat="1" ht="13.4" customHeight="1" thickTop="1" thickBot="1" x14ac:dyDescent="0.3">
      <c r="A142" s="1"/>
      <c r="C142" s="358"/>
      <c r="D142" s="355"/>
      <c r="E142" s="18"/>
      <c r="F142" s="17" t="s">
        <v>0</v>
      </c>
      <c r="G142" s="16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</row>
    <row r="143" spans="1:48" s="10" customFormat="1" x14ac:dyDescent="0.25">
      <c r="A143" s="1"/>
      <c r="C143" s="15"/>
      <c r="D143" s="14"/>
      <c r="E143" s="13"/>
      <c r="F143" s="12"/>
      <c r="G143" s="1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</row>
    <row r="148" spans="3:6" x14ac:dyDescent="0.25">
      <c r="F148" s="9"/>
    </row>
    <row r="149" spans="3:6" x14ac:dyDescent="0.25">
      <c r="F149" s="9"/>
    </row>
    <row r="150" spans="3:6" x14ac:dyDescent="0.25">
      <c r="D150" s="8"/>
      <c r="E150" s="7"/>
      <c r="F150" s="9"/>
    </row>
    <row r="151" spans="3:6" x14ac:dyDescent="0.25">
      <c r="D151" s="8"/>
      <c r="E151" s="7"/>
      <c r="F151" s="9"/>
    </row>
    <row r="152" spans="3:6" s="2" customFormat="1" x14ac:dyDescent="0.25">
      <c r="C152" s="6"/>
      <c r="D152" s="8"/>
      <c r="E152" s="7"/>
      <c r="F152" s="9"/>
    </row>
    <row r="153" spans="3:6" s="2" customFormat="1" x14ac:dyDescent="0.25">
      <c r="C153" s="6"/>
      <c r="D153" s="8"/>
      <c r="E153" s="7"/>
      <c r="F153" s="9"/>
    </row>
    <row r="154" spans="3:6" s="2" customFormat="1" x14ac:dyDescent="0.25">
      <c r="C154" s="6"/>
      <c r="D154" s="8"/>
      <c r="E154" s="7"/>
      <c r="F154" s="9"/>
    </row>
    <row r="155" spans="3:6" s="2" customFormat="1" x14ac:dyDescent="0.25">
      <c r="C155" s="6"/>
      <c r="D155" s="8"/>
      <c r="E155" s="7"/>
      <c r="F155" s="9"/>
    </row>
    <row r="156" spans="3:6" s="2" customFormat="1" x14ac:dyDescent="0.25">
      <c r="C156" s="6"/>
      <c r="D156" s="8"/>
      <c r="E156" s="7"/>
      <c r="F156" s="9"/>
    </row>
    <row r="157" spans="3:6" s="2" customFormat="1" x14ac:dyDescent="0.25">
      <c r="C157" s="6"/>
      <c r="D157" s="8"/>
      <c r="E157" s="7"/>
      <c r="F157" s="9"/>
    </row>
    <row r="158" spans="3:6" s="2" customFormat="1" x14ac:dyDescent="0.25">
      <c r="C158" s="6"/>
      <c r="D158" s="8"/>
      <c r="E158" s="7"/>
      <c r="F158" s="9"/>
    </row>
    <row r="159" spans="3:6" s="2" customFormat="1" x14ac:dyDescent="0.25">
      <c r="C159" s="6"/>
      <c r="D159" s="8"/>
      <c r="E159" s="7"/>
      <c r="F159" s="9"/>
    </row>
    <row r="160" spans="3:6" s="2" customFormat="1" x14ac:dyDescent="0.25">
      <c r="C160" s="6"/>
      <c r="D160" s="8"/>
      <c r="E160" s="7"/>
      <c r="F160" s="9"/>
    </row>
    <row r="161" spans="3:6" s="2" customFormat="1" x14ac:dyDescent="0.25">
      <c r="C161" s="6"/>
      <c r="D161" s="8"/>
      <c r="E161" s="7"/>
      <c r="F161" s="9"/>
    </row>
    <row r="162" spans="3:6" s="2" customFormat="1" x14ac:dyDescent="0.25">
      <c r="C162" s="6"/>
      <c r="D162" s="8"/>
      <c r="E162" s="7"/>
      <c r="F162" s="9"/>
    </row>
    <row r="163" spans="3:6" s="2" customFormat="1" x14ac:dyDescent="0.25">
      <c r="C163" s="6"/>
      <c r="D163" s="8"/>
      <c r="E163" s="7"/>
      <c r="F163" s="9"/>
    </row>
    <row r="164" spans="3:6" s="2" customFormat="1" x14ac:dyDescent="0.25">
      <c r="C164" s="6"/>
      <c r="D164" s="8"/>
      <c r="E164" s="7"/>
      <c r="F164" s="9"/>
    </row>
    <row r="165" spans="3:6" s="2" customFormat="1" x14ac:dyDescent="0.25">
      <c r="C165" s="6"/>
      <c r="D165" s="8"/>
      <c r="E165" s="7"/>
      <c r="F165" s="9"/>
    </row>
    <row r="166" spans="3:6" s="2" customFormat="1" x14ac:dyDescent="0.25">
      <c r="C166" s="6"/>
      <c r="D166" s="8"/>
      <c r="E166" s="7"/>
      <c r="F166" s="9"/>
    </row>
    <row r="167" spans="3:6" s="2" customFormat="1" x14ac:dyDescent="0.25">
      <c r="C167" s="6"/>
      <c r="D167" s="8"/>
      <c r="E167" s="7"/>
      <c r="F167" s="9"/>
    </row>
    <row r="168" spans="3:6" s="2" customFormat="1" x14ac:dyDescent="0.25">
      <c r="C168" s="6"/>
      <c r="D168" s="8"/>
      <c r="E168" s="7"/>
      <c r="F168" s="9"/>
    </row>
    <row r="169" spans="3:6" s="2" customFormat="1" x14ac:dyDescent="0.25">
      <c r="C169" s="6"/>
      <c r="D169" s="8"/>
      <c r="E169" s="7"/>
      <c r="F169" s="9"/>
    </row>
    <row r="170" spans="3:6" s="2" customFormat="1" x14ac:dyDescent="0.25">
      <c r="C170" s="6"/>
      <c r="D170" s="8"/>
      <c r="E170" s="7"/>
      <c r="F170" s="9"/>
    </row>
    <row r="171" spans="3:6" s="2" customFormat="1" x14ac:dyDescent="0.25">
      <c r="C171" s="6"/>
      <c r="D171" s="8"/>
      <c r="E171" s="7"/>
      <c r="F171" s="9"/>
    </row>
    <row r="172" spans="3:6" s="2" customFormat="1" x14ac:dyDescent="0.25">
      <c r="C172" s="6"/>
      <c r="D172" s="8"/>
      <c r="E172" s="7"/>
      <c r="F172" s="9"/>
    </row>
    <row r="173" spans="3:6" s="2" customFormat="1" x14ac:dyDescent="0.25">
      <c r="C173" s="6"/>
      <c r="D173" s="8"/>
      <c r="E173" s="7"/>
      <c r="F173" s="9"/>
    </row>
    <row r="174" spans="3:6" s="2" customFormat="1" x14ac:dyDescent="0.25">
      <c r="C174" s="6"/>
      <c r="D174" s="8"/>
      <c r="E174" s="7"/>
      <c r="F174" s="9"/>
    </row>
    <row r="175" spans="3:6" s="2" customFormat="1" x14ac:dyDescent="0.25">
      <c r="C175" s="6"/>
      <c r="D175" s="8"/>
      <c r="E175" s="7"/>
      <c r="F175" s="9"/>
    </row>
    <row r="176" spans="3:6" s="2" customFormat="1" x14ac:dyDescent="0.25">
      <c r="C176" s="6"/>
      <c r="D176" s="8"/>
      <c r="E176" s="7"/>
      <c r="F176" s="9"/>
    </row>
    <row r="177" spans="3:6" s="2" customFormat="1" x14ac:dyDescent="0.25">
      <c r="C177" s="6"/>
      <c r="D177" s="8"/>
      <c r="E177" s="7"/>
      <c r="F177" s="3"/>
    </row>
    <row r="178" spans="3:6" s="2" customFormat="1" x14ac:dyDescent="0.25">
      <c r="C178" s="6"/>
      <c r="D178" s="8"/>
      <c r="E178" s="7"/>
      <c r="F178" s="3"/>
    </row>
  </sheetData>
  <mergeCells count="21">
    <mergeCell ref="C110:C142"/>
    <mergeCell ref="D110:D137"/>
    <mergeCell ref="D138:D142"/>
    <mergeCell ref="C2:G2"/>
    <mergeCell ref="C69:C75"/>
    <mergeCell ref="D69:D72"/>
    <mergeCell ref="D73:D74"/>
    <mergeCell ref="C77:C109"/>
    <mergeCell ref="D94:D98"/>
    <mergeCell ref="D100:D101"/>
    <mergeCell ref="D102:D109"/>
    <mergeCell ref="D77:D80"/>
    <mergeCell ref="D81:D83"/>
    <mergeCell ref="D84:D87"/>
    <mergeCell ref="D88:D90"/>
    <mergeCell ref="D91:D93"/>
    <mergeCell ref="D75:D76"/>
    <mergeCell ref="C3:C68"/>
    <mergeCell ref="D3:D24"/>
    <mergeCell ref="D25:D46"/>
    <mergeCell ref="D47:D68"/>
  </mergeCells>
  <conditionalFormatting sqref="G132:G142 G88 G83:G85">
    <cfRule type="expression" dxfId="455" priority="216">
      <formula>G83:G112=5</formula>
    </cfRule>
    <cfRule type="expression" dxfId="454" priority="217">
      <formula>G83:G112=4</formula>
    </cfRule>
    <cfRule type="expression" dxfId="453" priority="218">
      <formula>G83:G112=3</formula>
    </cfRule>
    <cfRule type="expression" dxfId="452" priority="219">
      <formula>G83:G112=2</formula>
    </cfRule>
    <cfRule type="expression" dxfId="451" priority="220">
      <formula>G83:G112=1</formula>
    </cfRule>
  </conditionalFormatting>
  <conditionalFormatting sqref="G126 G78:G82 G67">
    <cfRule type="expression" dxfId="450" priority="256">
      <formula>G67:G100=5</formula>
    </cfRule>
    <cfRule type="expression" dxfId="449" priority="257">
      <formula>G67:G100=4</formula>
    </cfRule>
    <cfRule type="expression" dxfId="448" priority="258">
      <formula>G67:G100=3</formula>
    </cfRule>
    <cfRule type="expression" dxfId="447" priority="259">
      <formula>G67:G100=2</formula>
    </cfRule>
    <cfRule type="expression" dxfId="446" priority="260">
      <formula>G67:G100=1</formula>
    </cfRule>
  </conditionalFormatting>
  <conditionalFormatting sqref="G127 G89 G77">
    <cfRule type="expression" dxfId="445" priority="291">
      <formula>G77:G109=5</formula>
    </cfRule>
    <cfRule type="expression" dxfId="444" priority="292">
      <formula>G77:G109=4</formula>
    </cfRule>
    <cfRule type="expression" dxfId="443" priority="293">
      <formula>G77:G109=3</formula>
    </cfRule>
    <cfRule type="expression" dxfId="442" priority="294">
      <formula>G77:G109=2</formula>
    </cfRule>
    <cfRule type="expression" dxfId="441" priority="295">
      <formula>G77:G109=1</formula>
    </cfRule>
  </conditionalFormatting>
  <conditionalFormatting sqref="G120 G63:G64 G44">
    <cfRule type="expression" dxfId="440" priority="316">
      <formula>G44:G80=5</formula>
    </cfRule>
    <cfRule type="expression" dxfId="439" priority="317">
      <formula>G44:G80=4</formula>
    </cfRule>
    <cfRule type="expression" dxfId="438" priority="318">
      <formula>G44:G80=3</formula>
    </cfRule>
    <cfRule type="expression" dxfId="437" priority="319">
      <formula>G44:G80=2</formula>
    </cfRule>
    <cfRule type="expression" dxfId="436" priority="320">
      <formula>G44:G80=1</formula>
    </cfRule>
  </conditionalFormatting>
  <conditionalFormatting sqref="G128:G131">
    <cfRule type="expression" dxfId="435" priority="321">
      <formula>G128:G159=5</formula>
    </cfRule>
    <cfRule type="expression" dxfId="434" priority="322">
      <formula>G128:G159=4</formula>
    </cfRule>
    <cfRule type="expression" dxfId="433" priority="323">
      <formula>G128:G159=3</formula>
    </cfRule>
    <cfRule type="expression" dxfId="432" priority="324">
      <formula>G128:G159=2</formula>
    </cfRule>
    <cfRule type="expression" dxfId="431" priority="325">
      <formula>G128:G159=1</formula>
    </cfRule>
  </conditionalFormatting>
  <conditionalFormatting sqref="G121:G125 G66">
    <cfRule type="expression" dxfId="430" priority="331">
      <formula>G66:G100=5</formula>
    </cfRule>
    <cfRule type="expression" dxfId="429" priority="332">
      <formula>G66:G100=4</formula>
    </cfRule>
    <cfRule type="expression" dxfId="428" priority="333">
      <formula>G66:G100=3</formula>
    </cfRule>
    <cfRule type="expression" dxfId="427" priority="334">
      <formula>G66:G100=2</formula>
    </cfRule>
    <cfRule type="expression" dxfId="426" priority="335">
      <formula>G66:G100=1</formula>
    </cfRule>
  </conditionalFormatting>
  <conditionalFormatting sqref="G110:G119 G43 G72:G76 G62">
    <cfRule type="expression" dxfId="425" priority="336">
      <formula>G43:G80=5</formula>
    </cfRule>
    <cfRule type="expression" dxfId="424" priority="337">
      <formula>G43:G80=4</formula>
    </cfRule>
    <cfRule type="expression" dxfId="423" priority="338">
      <formula>G43:G80=3</formula>
    </cfRule>
    <cfRule type="expression" dxfId="422" priority="339">
      <formula>G43:G80=2</formula>
    </cfRule>
    <cfRule type="expression" dxfId="421" priority="340">
      <formula>G43:G80=1</formula>
    </cfRule>
  </conditionalFormatting>
  <conditionalFormatting sqref="G48:G51">
    <cfRule type="expression" dxfId="420" priority="1591">
      <formula>G48:G74=5</formula>
    </cfRule>
    <cfRule type="expression" dxfId="419" priority="1592">
      <formula>G48:G74=4</formula>
    </cfRule>
    <cfRule type="expression" dxfId="418" priority="1593">
      <formula>G48:G74=3</formula>
    </cfRule>
    <cfRule type="expression" dxfId="417" priority="1594">
      <formula>G48:G74=2</formula>
    </cfRule>
    <cfRule type="expression" dxfId="416" priority="1595">
      <formula>G48:G74=1</formula>
    </cfRule>
  </conditionalFormatting>
  <conditionalFormatting sqref="G52">
    <cfRule type="expression" dxfId="415" priority="1596">
      <formula>G52:G77=5</formula>
    </cfRule>
    <cfRule type="expression" dxfId="414" priority="1597">
      <formula>G52:G77=4</formula>
    </cfRule>
    <cfRule type="expression" dxfId="413" priority="1598">
      <formula>G52:G77=3</formula>
    </cfRule>
    <cfRule type="expression" dxfId="412" priority="1599">
      <formula>G52:G77=2</formula>
    </cfRule>
    <cfRule type="expression" dxfId="411" priority="1600">
      <formula>G52:G77=1</formula>
    </cfRule>
  </conditionalFormatting>
  <conditionalFormatting sqref="G90 G61 G40">
    <cfRule type="expression" dxfId="410" priority="1741">
      <formula>G40:G79=5</formula>
    </cfRule>
    <cfRule type="expression" dxfId="409" priority="1742">
      <formula>G40:G79=4</formula>
    </cfRule>
    <cfRule type="expression" dxfId="408" priority="1743">
      <formula>G40:G79=3</formula>
    </cfRule>
    <cfRule type="expression" dxfId="407" priority="1744">
      <formula>G40:G79=2</formula>
    </cfRule>
    <cfRule type="expression" dxfId="406" priority="1745">
      <formula>G40:G79=1</formula>
    </cfRule>
  </conditionalFormatting>
  <conditionalFormatting sqref="G93 G60">
    <cfRule type="expression" dxfId="405" priority="2086">
      <formula>G60:G100=5</formula>
    </cfRule>
    <cfRule type="expression" dxfId="404" priority="2087">
      <formula>G60:G100=4</formula>
    </cfRule>
    <cfRule type="expression" dxfId="403" priority="2088">
      <formula>G60:G100=3</formula>
    </cfRule>
    <cfRule type="expression" dxfId="402" priority="2089">
      <formula>G60:G100=2</formula>
    </cfRule>
    <cfRule type="expression" dxfId="401" priority="2090">
      <formula>G60:G100=1</formula>
    </cfRule>
  </conditionalFormatting>
  <conditionalFormatting sqref="G25">
    <cfRule type="expression" dxfId="400" priority="66">
      <formula>G25:G56=5</formula>
    </cfRule>
    <cfRule type="expression" dxfId="399" priority="67">
      <formula>G25:G56=4</formula>
    </cfRule>
    <cfRule type="expression" dxfId="398" priority="68">
      <formula>G25:G56=3</formula>
    </cfRule>
    <cfRule type="expression" dxfId="397" priority="69">
      <formula>G25:G56=2</formula>
    </cfRule>
    <cfRule type="expression" dxfId="396" priority="70">
      <formula>G25:G56=1</formula>
    </cfRule>
  </conditionalFormatting>
  <conditionalFormatting sqref="G36:G37">
    <cfRule type="expression" dxfId="395" priority="76">
      <formula>G36:G79=5</formula>
    </cfRule>
    <cfRule type="expression" dxfId="394" priority="77">
      <formula>G36:G79=4</formula>
    </cfRule>
    <cfRule type="expression" dxfId="393" priority="78">
      <formula>G36:G79=3</formula>
    </cfRule>
    <cfRule type="expression" dxfId="392" priority="79">
      <formula>G36:G79=2</formula>
    </cfRule>
    <cfRule type="expression" dxfId="391" priority="80">
      <formula>G36:G79=1</formula>
    </cfRule>
  </conditionalFormatting>
  <conditionalFormatting sqref="G26:G29">
    <cfRule type="expression" dxfId="390" priority="86">
      <formula>G26:G52=5</formula>
    </cfRule>
    <cfRule type="expression" dxfId="389" priority="87">
      <formula>G26:G52=4</formula>
    </cfRule>
    <cfRule type="expression" dxfId="388" priority="88">
      <formula>G26:G52=3</formula>
    </cfRule>
    <cfRule type="expression" dxfId="387" priority="89">
      <formula>G26:G52=2</formula>
    </cfRule>
    <cfRule type="expression" dxfId="386" priority="90">
      <formula>G26:G52=1</formula>
    </cfRule>
  </conditionalFormatting>
  <conditionalFormatting sqref="G30:G35">
    <cfRule type="expression" dxfId="385" priority="91">
      <formula>G30:G55=5</formula>
    </cfRule>
    <cfRule type="expression" dxfId="384" priority="92">
      <formula>G30:G55=4</formula>
    </cfRule>
    <cfRule type="expression" dxfId="383" priority="93">
      <formula>G30:G55=3</formula>
    </cfRule>
    <cfRule type="expression" dxfId="382" priority="94">
      <formula>G30:G55=2</formula>
    </cfRule>
    <cfRule type="expression" dxfId="381" priority="95">
      <formula>G30:G55=1</formula>
    </cfRule>
  </conditionalFormatting>
  <conditionalFormatting sqref="G38">
    <cfRule type="expression" dxfId="380" priority="101">
      <formula>G38:G80=5</formula>
    </cfRule>
    <cfRule type="expression" dxfId="379" priority="102">
      <formula>G38:G80=4</formula>
    </cfRule>
    <cfRule type="expression" dxfId="378" priority="103">
      <formula>G38:G80=3</formula>
    </cfRule>
    <cfRule type="expression" dxfId="377" priority="104">
      <formula>G38:G80=2</formula>
    </cfRule>
    <cfRule type="expression" dxfId="376" priority="105">
      <formula>G38:G80=1</formula>
    </cfRule>
  </conditionalFormatting>
  <conditionalFormatting sqref="G71 G41:G42">
    <cfRule type="expression" dxfId="375" priority="106">
      <formula>G41:G79=5</formula>
    </cfRule>
    <cfRule type="expression" dxfId="374" priority="107">
      <formula>G41:G79=4</formula>
    </cfRule>
    <cfRule type="expression" dxfId="373" priority="108">
      <formula>G41:G79=3</formula>
    </cfRule>
    <cfRule type="expression" dxfId="372" priority="109">
      <formula>G41:G79=2</formula>
    </cfRule>
    <cfRule type="expression" dxfId="371" priority="110">
      <formula>G41:G79=1</formula>
    </cfRule>
  </conditionalFormatting>
  <conditionalFormatting sqref="G46">
    <cfRule type="expression" dxfId="370" priority="111">
      <formula>G46:G62=5</formula>
    </cfRule>
    <cfRule type="expression" dxfId="369" priority="112">
      <formula>G46:G62=4</formula>
    </cfRule>
    <cfRule type="expression" dxfId="368" priority="113">
      <formula>G46:G62=3</formula>
    </cfRule>
    <cfRule type="expression" dxfId="367" priority="114">
      <formula>G46:G62=2</formula>
    </cfRule>
    <cfRule type="expression" dxfId="366" priority="115">
      <formula>G46:G62=1</formula>
    </cfRule>
  </conditionalFormatting>
  <conditionalFormatting sqref="G23">
    <cfRule type="expression" dxfId="365" priority="1">
      <formula>G23:G59=5</formula>
    </cfRule>
    <cfRule type="expression" dxfId="364" priority="2">
      <formula>G23:G59=4</formula>
    </cfRule>
    <cfRule type="expression" dxfId="363" priority="3">
      <formula>G23:G59=3</formula>
    </cfRule>
    <cfRule type="expression" dxfId="362" priority="4">
      <formula>G23:G59=2</formula>
    </cfRule>
    <cfRule type="expression" dxfId="361" priority="5">
      <formula>G23:G59=1</formula>
    </cfRule>
  </conditionalFormatting>
  <conditionalFormatting sqref="G3">
    <cfRule type="expression" dxfId="360" priority="6">
      <formula>G3:G34=5</formula>
    </cfRule>
    <cfRule type="expression" dxfId="359" priority="7">
      <formula>G3:G34=4</formula>
    </cfRule>
    <cfRule type="expression" dxfId="358" priority="8">
      <formula>G3:G34=3</formula>
    </cfRule>
    <cfRule type="expression" dxfId="357" priority="9">
      <formula>G3:G34=2</formula>
    </cfRule>
    <cfRule type="expression" dxfId="356" priority="10">
      <formula>G3:G34=1</formula>
    </cfRule>
  </conditionalFormatting>
  <conditionalFormatting sqref="G22">
    <cfRule type="expression" dxfId="355" priority="11">
      <formula>G22:G59=5</formula>
    </cfRule>
    <cfRule type="expression" dxfId="354" priority="12">
      <formula>G22:G59=4</formula>
    </cfRule>
    <cfRule type="expression" dxfId="353" priority="13">
      <formula>G22:G59=3</formula>
    </cfRule>
    <cfRule type="expression" dxfId="352" priority="14">
      <formula>G22:G59=2</formula>
    </cfRule>
    <cfRule type="expression" dxfId="351" priority="15">
      <formula>G22:G59=1</formula>
    </cfRule>
  </conditionalFormatting>
  <conditionalFormatting sqref="G16">
    <cfRule type="expression" dxfId="350" priority="16">
      <formula>G16:G59=5</formula>
    </cfRule>
    <cfRule type="expression" dxfId="349" priority="17">
      <formula>G16:G59=4</formula>
    </cfRule>
    <cfRule type="expression" dxfId="348" priority="18">
      <formula>G16:G59=3</formula>
    </cfRule>
    <cfRule type="expression" dxfId="347" priority="19">
      <formula>G16:G59=2</formula>
    </cfRule>
    <cfRule type="expression" dxfId="346" priority="20">
      <formula>G16:G59=1</formula>
    </cfRule>
  </conditionalFormatting>
  <conditionalFormatting sqref="G14:G15">
    <cfRule type="expression" dxfId="345" priority="21">
      <formula>G14:G58=5</formula>
    </cfRule>
    <cfRule type="expression" dxfId="344" priority="22">
      <formula>G14:G58=4</formula>
    </cfRule>
    <cfRule type="expression" dxfId="343" priority="23">
      <formula>G14:G58=3</formula>
    </cfRule>
    <cfRule type="expression" dxfId="342" priority="24">
      <formula>G14:G58=2</formula>
    </cfRule>
    <cfRule type="expression" dxfId="341" priority="25">
      <formula>G14:G58=1</formula>
    </cfRule>
  </conditionalFormatting>
  <conditionalFormatting sqref="G4:G7">
    <cfRule type="expression" dxfId="340" priority="26">
      <formula>G4:G30=5</formula>
    </cfRule>
    <cfRule type="expression" dxfId="339" priority="27">
      <formula>G4:G30=4</formula>
    </cfRule>
    <cfRule type="expression" dxfId="338" priority="28">
      <formula>G4:G30=3</formula>
    </cfRule>
    <cfRule type="expression" dxfId="337" priority="29">
      <formula>G4:G30=2</formula>
    </cfRule>
    <cfRule type="expression" dxfId="336" priority="30">
      <formula>G4:G30=1</formula>
    </cfRule>
  </conditionalFormatting>
  <conditionalFormatting sqref="G8:G13">
    <cfRule type="expression" dxfId="335" priority="31">
      <formula>G8:G33=5</formula>
    </cfRule>
    <cfRule type="expression" dxfId="334" priority="32">
      <formula>G8:G33=4</formula>
    </cfRule>
    <cfRule type="expression" dxfId="333" priority="33">
      <formula>G8:G33=3</formula>
    </cfRule>
    <cfRule type="expression" dxfId="332" priority="34">
      <formula>G8:G33=2</formula>
    </cfRule>
    <cfRule type="expression" dxfId="331" priority="35">
      <formula>G8:G33=1</formula>
    </cfRule>
  </conditionalFormatting>
  <conditionalFormatting sqref="G19:G20">
    <cfRule type="expression" dxfId="330" priority="36">
      <formula>G19:G58=5</formula>
    </cfRule>
    <cfRule type="expression" dxfId="329" priority="37">
      <formula>G19:G58=4</formula>
    </cfRule>
    <cfRule type="expression" dxfId="328" priority="38">
      <formula>G19:G58=3</formula>
    </cfRule>
    <cfRule type="expression" dxfId="327" priority="39">
      <formula>G19:G58=2</formula>
    </cfRule>
    <cfRule type="expression" dxfId="326" priority="40">
      <formula>G19:G58=1</formula>
    </cfRule>
  </conditionalFormatting>
  <conditionalFormatting sqref="G17">
    <cfRule type="expression" dxfId="325" priority="41">
      <formula>G17:G59=5</formula>
    </cfRule>
    <cfRule type="expression" dxfId="324" priority="42">
      <formula>G17:G59=4</formula>
    </cfRule>
    <cfRule type="expression" dxfId="323" priority="43">
      <formula>G17:G59=3</formula>
    </cfRule>
    <cfRule type="expression" dxfId="322" priority="44">
      <formula>G17:G59=2</formula>
    </cfRule>
    <cfRule type="expression" dxfId="321" priority="45">
      <formula>G17:G59=1</formula>
    </cfRule>
  </conditionalFormatting>
  <conditionalFormatting sqref="G21">
    <cfRule type="expression" dxfId="320" priority="46">
      <formula>G21:G59=5</formula>
    </cfRule>
    <cfRule type="expression" dxfId="319" priority="47">
      <formula>G21:G59=4</formula>
    </cfRule>
    <cfRule type="expression" dxfId="318" priority="48">
      <formula>G21:G59=3</formula>
    </cfRule>
    <cfRule type="expression" dxfId="317" priority="49">
      <formula>G21:G59=2</formula>
    </cfRule>
    <cfRule type="expression" dxfId="316" priority="50">
      <formula>G21:G59=1</formula>
    </cfRule>
  </conditionalFormatting>
  <conditionalFormatting sqref="G24">
    <cfRule type="expression" dxfId="315" priority="51">
      <formula>G24:G40=5</formula>
    </cfRule>
    <cfRule type="expression" dxfId="314" priority="52">
      <formula>G24:G40=4</formula>
    </cfRule>
    <cfRule type="expression" dxfId="313" priority="53">
      <formula>G24:G40=3</formula>
    </cfRule>
    <cfRule type="expression" dxfId="312" priority="54">
      <formula>G24:G40=2</formula>
    </cfRule>
    <cfRule type="expression" dxfId="311" priority="55">
      <formula>G24:G40=1</formula>
    </cfRule>
  </conditionalFormatting>
  <conditionalFormatting sqref="G18">
    <cfRule type="expression" dxfId="310" priority="56">
      <formula>G18:G58=5</formula>
    </cfRule>
    <cfRule type="expression" dxfId="309" priority="57">
      <formula>G18:G58=4</formula>
    </cfRule>
    <cfRule type="expression" dxfId="308" priority="58">
      <formula>G18:G58=3</formula>
    </cfRule>
    <cfRule type="expression" dxfId="307" priority="59">
      <formula>G18:G58=2</formula>
    </cfRule>
    <cfRule type="expression" dxfId="306" priority="60">
      <formula>G18:G58=1</formula>
    </cfRule>
  </conditionalFormatting>
  <conditionalFormatting sqref="G102:G106">
    <cfRule type="expression" dxfId="305" priority="2091">
      <formula>G102:G109=5</formula>
    </cfRule>
    <cfRule type="expression" dxfId="304" priority="2092">
      <formula>G102:G109=4</formula>
    </cfRule>
    <cfRule type="expression" dxfId="303" priority="2093">
      <formula>G102:G109=3</formula>
    </cfRule>
    <cfRule type="expression" dxfId="302" priority="2094">
      <formula>G102:G109=2</formula>
    </cfRule>
    <cfRule type="expression" dxfId="301" priority="2095">
      <formula>G102:G109=1</formula>
    </cfRule>
  </conditionalFormatting>
  <conditionalFormatting sqref="G91:G92 G39 G58:G59">
    <cfRule type="expression" dxfId="300" priority="2101">
      <formula>G39:G80=5</formula>
    </cfRule>
    <cfRule type="expression" dxfId="299" priority="2102">
      <formula>G39:G80=4</formula>
    </cfRule>
    <cfRule type="expression" dxfId="298" priority="2103">
      <formula>G39:G80=3</formula>
    </cfRule>
    <cfRule type="expression" dxfId="297" priority="2104">
      <formula>G39:G80=2</formula>
    </cfRule>
    <cfRule type="expression" dxfId="296" priority="2105">
      <formula>G39:G80=1</formula>
    </cfRule>
  </conditionalFormatting>
  <conditionalFormatting sqref="G101">
    <cfRule type="expression" dxfId="295" priority="2106">
      <formula>G101:G109=5</formula>
    </cfRule>
    <cfRule type="expression" dxfId="294" priority="2107">
      <formula>G101:G109=4</formula>
    </cfRule>
    <cfRule type="expression" dxfId="293" priority="2108">
      <formula>G101:G109=3</formula>
    </cfRule>
    <cfRule type="expression" dxfId="292" priority="2109">
      <formula>G101:G109=2</formula>
    </cfRule>
    <cfRule type="expression" dxfId="291" priority="2110">
      <formula>G101:G109=1</formula>
    </cfRule>
  </conditionalFormatting>
  <conditionalFormatting sqref="G97">
    <cfRule type="expression" dxfId="290" priority="2111">
      <formula>G97:G109=5</formula>
    </cfRule>
    <cfRule type="expression" dxfId="289" priority="2112">
      <formula>G97:G109=4</formula>
    </cfRule>
    <cfRule type="expression" dxfId="288" priority="2113">
      <formula>G97:G109=3</formula>
    </cfRule>
    <cfRule type="expression" dxfId="287" priority="2114">
      <formula>G97:G109=2</formula>
    </cfRule>
    <cfRule type="expression" dxfId="286" priority="2115">
      <formula>G97:G109=1</formula>
    </cfRule>
  </conditionalFormatting>
  <conditionalFormatting sqref="G100">
    <cfRule type="expression" dxfId="285" priority="2116">
      <formula>G100:G109=5</formula>
    </cfRule>
    <cfRule type="expression" dxfId="284" priority="2117">
      <formula>G100:G109=4</formula>
    </cfRule>
    <cfRule type="expression" dxfId="283" priority="2118">
      <formula>G100:G109=3</formula>
    </cfRule>
    <cfRule type="expression" dxfId="282" priority="2119">
      <formula>G100:G109=2</formula>
    </cfRule>
    <cfRule type="expression" dxfId="281" priority="2120">
      <formula>G100:G109=1</formula>
    </cfRule>
  </conditionalFormatting>
  <conditionalFormatting sqref="G107:G109">
    <cfRule type="expression" dxfId="280" priority="2121">
      <formula>G107:G113=5</formula>
    </cfRule>
    <cfRule type="expression" dxfId="279" priority="2122">
      <formula>G107:G113=4</formula>
    </cfRule>
    <cfRule type="expression" dxfId="278" priority="2123">
      <formula>G107:G113=3</formula>
    </cfRule>
    <cfRule type="expression" dxfId="277" priority="2124">
      <formula>G107:G113=2</formula>
    </cfRule>
    <cfRule type="expression" dxfId="276" priority="2125">
      <formula>G107:G113=1</formula>
    </cfRule>
  </conditionalFormatting>
  <conditionalFormatting sqref="G94:G96">
    <cfRule type="expression" dxfId="275" priority="2131">
      <formula>G94:G109=5</formula>
    </cfRule>
    <cfRule type="expression" dxfId="274" priority="2132">
      <formula>G94:G109=4</formula>
    </cfRule>
    <cfRule type="expression" dxfId="273" priority="2133">
      <formula>G94:G109=3</formula>
    </cfRule>
    <cfRule type="expression" dxfId="272" priority="2134">
      <formula>G94:G109=2</formula>
    </cfRule>
    <cfRule type="expression" dxfId="271" priority="2135">
      <formula>G94:G109=1</formula>
    </cfRule>
  </conditionalFormatting>
  <conditionalFormatting sqref="G98">
    <cfRule type="expression" dxfId="270" priority="2136">
      <formula>G98:G109=5</formula>
    </cfRule>
    <cfRule type="expression" dxfId="269" priority="2137">
      <formula>G98:G109=4</formula>
    </cfRule>
    <cfRule type="expression" dxfId="268" priority="2138">
      <formula>G98:G109=3</formula>
    </cfRule>
    <cfRule type="expression" dxfId="267" priority="2139">
      <formula>G98:G109=2</formula>
    </cfRule>
    <cfRule type="expression" dxfId="266" priority="2140">
      <formula>G98:G109=1</formula>
    </cfRule>
  </conditionalFormatting>
  <conditionalFormatting sqref="G99">
    <cfRule type="expression" dxfId="265" priority="2156">
      <formula>G99:G109=5</formula>
    </cfRule>
    <cfRule type="expression" dxfId="264" priority="2157">
      <formula>G99:G109=4</formula>
    </cfRule>
    <cfRule type="expression" dxfId="263" priority="2158">
      <formula>G99:G109=3</formula>
    </cfRule>
    <cfRule type="expression" dxfId="262" priority="2159">
      <formula>G99:G109=2</formula>
    </cfRule>
    <cfRule type="expression" dxfId="261" priority="2160">
      <formula>G99:G109=1</formula>
    </cfRule>
  </conditionalFormatting>
  <conditionalFormatting sqref="G86:G87">
    <cfRule type="expression" dxfId="260" priority="2161">
      <formula>G86:G114=5</formula>
    </cfRule>
    <cfRule type="expression" dxfId="259" priority="2162">
      <formula>G86:G114=4</formula>
    </cfRule>
    <cfRule type="expression" dxfId="258" priority="2163">
      <formula>G86:G114=3</formula>
    </cfRule>
    <cfRule type="expression" dxfId="257" priority="2164">
      <formula>G86:G114=2</formula>
    </cfRule>
    <cfRule type="expression" dxfId="256" priority="2165">
      <formula>G86:G114=1</formula>
    </cfRule>
  </conditionalFormatting>
  <conditionalFormatting sqref="G53:G57">
    <cfRule type="expression" dxfId="255" priority="2271">
      <formula>G53:G77=5</formula>
    </cfRule>
    <cfRule type="expression" dxfId="254" priority="2272">
      <formula>G53:G77=4</formula>
    </cfRule>
    <cfRule type="expression" dxfId="253" priority="2273">
      <formula>G53:G77=3</formula>
    </cfRule>
    <cfRule type="expression" dxfId="252" priority="2274">
      <formula>G53:G77=2</formula>
    </cfRule>
    <cfRule type="expression" dxfId="251" priority="2275">
      <formula>G53:G77=1</formula>
    </cfRule>
  </conditionalFormatting>
  <conditionalFormatting sqref="G70">
    <cfRule type="expression" dxfId="250" priority="2341">
      <formula>G70:G93=5</formula>
    </cfRule>
    <cfRule type="expression" dxfId="249" priority="2342">
      <formula>G70:G93=4</formula>
    </cfRule>
    <cfRule type="expression" dxfId="248" priority="2343">
      <formula>G70:G93=3</formula>
    </cfRule>
    <cfRule type="expression" dxfId="247" priority="2344">
      <formula>G70:G93=2</formula>
    </cfRule>
    <cfRule type="expression" dxfId="246" priority="2345">
      <formula>G70:G93=1</formula>
    </cfRule>
  </conditionalFormatting>
  <conditionalFormatting sqref="G45 G65">
    <cfRule type="expression" dxfId="245" priority="2361">
      <formula>G45:G80=5</formula>
    </cfRule>
    <cfRule type="expression" dxfId="244" priority="2362">
      <formula>G45:G80=4</formula>
    </cfRule>
    <cfRule type="expression" dxfId="243" priority="2363">
      <formula>G45:G80=3</formula>
    </cfRule>
    <cfRule type="expression" dxfId="242" priority="2364">
      <formula>G45:G80=2</formula>
    </cfRule>
    <cfRule type="expression" dxfId="241" priority="2365">
      <formula>G45:G80=1</formula>
    </cfRule>
  </conditionalFormatting>
  <conditionalFormatting sqref="G47">
    <cfRule type="expression" dxfId="240" priority="2376">
      <formula>G47:G77=5</formula>
    </cfRule>
    <cfRule type="expression" dxfId="239" priority="2377">
      <formula>G47:G77=4</formula>
    </cfRule>
    <cfRule type="expression" dxfId="238" priority="2378">
      <formula>G47:G77=3</formula>
    </cfRule>
    <cfRule type="expression" dxfId="237" priority="2379">
      <formula>G47:G77=2</formula>
    </cfRule>
    <cfRule type="expression" dxfId="236" priority="2380">
      <formula>G47:G77=1</formula>
    </cfRule>
  </conditionalFormatting>
  <conditionalFormatting sqref="G68">
    <cfRule type="expression" dxfId="235" priority="2476">
      <formula>G68:G82=5</formula>
    </cfRule>
    <cfRule type="expression" dxfId="234" priority="2477">
      <formula>G68:G82=4</formula>
    </cfRule>
    <cfRule type="expression" dxfId="233" priority="2478">
      <formula>G68:G82=3</formula>
    </cfRule>
    <cfRule type="expression" dxfId="232" priority="2479">
      <formula>G68:G82=2</formula>
    </cfRule>
    <cfRule type="expression" dxfId="231" priority="2480">
      <formula>G68:G82=1</formula>
    </cfRule>
  </conditionalFormatting>
  <conditionalFormatting sqref="G69">
    <cfRule type="expression" dxfId="230" priority="2491">
      <formula>G69:G91=5</formula>
    </cfRule>
    <cfRule type="expression" dxfId="229" priority="2492">
      <formula>G69:G91=4</formula>
    </cfRule>
    <cfRule type="expression" dxfId="228" priority="2493">
      <formula>G69:G91=3</formula>
    </cfRule>
    <cfRule type="expression" dxfId="227" priority="2494">
      <formula>G69:G91=2</formula>
    </cfRule>
    <cfRule type="expression" dxfId="226" priority="2495">
      <formula>G69:G91=1</formula>
    </cfRule>
  </conditionalFormatting>
  <pageMargins left="0.7" right="0.7" top="0.75" bottom="0.75" header="0.3" footer="0.3"/>
  <pageSetup paperSize="9" scale="27" fitToHeight="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tabColor rgb="FF00B0F0"/>
  </sheetPr>
  <dimension ref="B2:I55"/>
  <sheetViews>
    <sheetView zoomScale="50" zoomScaleNormal="50" workbookViewId="0">
      <selection activeCell="G9" sqref="G9"/>
    </sheetView>
  </sheetViews>
  <sheetFormatPr defaultColWidth="8.453125" defaultRowHeight="14.5" x14ac:dyDescent="0.35"/>
  <cols>
    <col min="1" max="1" width="1.54296875" style="75" customWidth="1"/>
    <col min="2" max="2" width="3.453125" style="75" customWidth="1"/>
    <col min="3" max="3" width="15.453125" style="75" customWidth="1"/>
    <col min="4" max="4" width="32.54296875" style="75" customWidth="1"/>
    <col min="5" max="5" width="5.54296875" style="75" customWidth="1"/>
    <col min="6" max="6" width="105.54296875" style="75" customWidth="1"/>
    <col min="7" max="7" width="52.1796875" style="75" customWidth="1"/>
    <col min="8" max="8" width="62.453125" style="75" bestFit="1" customWidth="1"/>
    <col min="9" max="9" width="3.54296875" style="75" customWidth="1"/>
    <col min="10" max="16384" width="8.453125" style="75"/>
  </cols>
  <sheetData>
    <row r="2" spans="2:9" ht="81" customHeight="1" x14ac:dyDescent="0.35">
      <c r="B2" s="78"/>
      <c r="C2" s="411" t="s">
        <v>135</v>
      </c>
      <c r="D2" s="411"/>
      <c r="E2" s="411"/>
      <c r="F2" s="411"/>
      <c r="G2" s="411"/>
      <c r="H2" s="411"/>
      <c r="I2" s="411"/>
    </row>
    <row r="3" spans="2:9" ht="12.75" customHeight="1" x14ac:dyDescent="0.35">
      <c r="B3" s="78"/>
      <c r="C3" s="79"/>
      <c r="D3" s="79"/>
      <c r="E3" s="79"/>
      <c r="F3" s="79"/>
      <c r="G3" s="79"/>
      <c r="H3" s="79"/>
      <c r="I3" s="79"/>
    </row>
    <row r="4" spans="2:9" ht="83.5" customHeight="1" x14ac:dyDescent="0.35">
      <c r="B4" s="78"/>
      <c r="C4" s="78"/>
      <c r="D4" s="78"/>
      <c r="E4" s="79"/>
      <c r="F4" s="456" t="s">
        <v>136</v>
      </c>
      <c r="G4" s="457" t="s">
        <v>137</v>
      </c>
      <c r="H4" s="458" t="s">
        <v>465</v>
      </c>
      <c r="I4" s="80"/>
    </row>
    <row r="5" spans="2:9" x14ac:dyDescent="0.35">
      <c r="B5" s="78"/>
      <c r="C5" s="78"/>
      <c r="D5" s="78"/>
      <c r="E5" s="81">
        <v>1</v>
      </c>
      <c r="F5" s="331">
        <f t="array" ref="F5">IFERROR(INDEX('Resumo das pontuações'!F1:F93,SMALL(IF('Resumo das pontuações'!$G$1:$G$93&lt;=$C$12,ROW('Resumo das pontuações'!$G$1:$G$93)),ROW(3:3))),"")</f>
        <v>0</v>
      </c>
      <c r="G5" s="125"/>
      <c r="H5" s="124"/>
      <c r="I5" s="78"/>
    </row>
    <row r="6" spans="2:9" x14ac:dyDescent="0.35">
      <c r="B6" s="78"/>
      <c r="C6" s="78"/>
      <c r="D6" s="78"/>
      <c r="E6" s="81">
        <v>2</v>
      </c>
      <c r="F6" s="331">
        <f t="array" ref="F6">IFERROR(INDEX('Resumo das pontuações'!F2:F94,SMALL(IF('Resumo das pontuações'!$G$1:$G$93&lt;=$C$12,ROW('Resumo das pontuações'!$G$1:$G$93)),ROW(4:4))),"")</f>
        <v>0</v>
      </c>
      <c r="G6" s="125"/>
      <c r="H6" s="126"/>
      <c r="I6" s="78"/>
    </row>
    <row r="7" spans="2:9" x14ac:dyDescent="0.35">
      <c r="B7" s="78"/>
      <c r="C7" s="78"/>
      <c r="D7" s="78"/>
      <c r="E7" s="81">
        <v>3</v>
      </c>
      <c r="F7" s="331">
        <f t="array" ref="F7">IFERROR(INDEX('Resumo das pontuações'!F3:F95,SMALL(IF('Resumo das pontuações'!$G$1:$G$93&lt;=$C$12,ROW('Resumo das pontuações'!$G$1:$G$93)),ROW(5:5))),"")</f>
        <v>0</v>
      </c>
      <c r="G7" s="127"/>
      <c r="H7" s="124"/>
      <c r="I7" s="78"/>
    </row>
    <row r="8" spans="2:9" x14ac:dyDescent="0.35">
      <c r="B8" s="78"/>
      <c r="C8" s="78"/>
      <c r="D8" s="78"/>
      <c r="E8" s="81">
        <v>4</v>
      </c>
      <c r="F8" s="331">
        <f t="array" ref="F8">IFERROR(INDEX('Resumo das pontuações'!F4:F96,SMALL(IF('Resumo das pontuações'!$G$1:$G$93&lt;=$C$12,ROW('Resumo das pontuações'!$G$1:$G$93)),ROW(6:6))),"")</f>
        <v>0</v>
      </c>
      <c r="G8" s="127"/>
      <c r="H8" s="124"/>
      <c r="I8" s="78"/>
    </row>
    <row r="9" spans="2:9" x14ac:dyDescent="0.35">
      <c r="B9" s="78"/>
      <c r="C9" s="78"/>
      <c r="D9" s="78"/>
      <c r="E9" s="81">
        <v>5</v>
      </c>
      <c r="F9" s="331">
        <f t="array" ref="F9">IFERROR(INDEX('Resumo das pontuações'!F5:F97,SMALL(IF('Resumo das pontuações'!$G$1:$G$93&lt;=$C$12,ROW('Resumo das pontuações'!$G$1:$G$93)),ROW(7:7))),"")</f>
        <v>0</v>
      </c>
      <c r="G9" s="128"/>
      <c r="H9" s="126"/>
      <c r="I9" s="78"/>
    </row>
    <row r="10" spans="2:9" x14ac:dyDescent="0.35">
      <c r="B10" s="78"/>
      <c r="C10" s="78"/>
      <c r="D10" s="78"/>
      <c r="E10" s="81">
        <v>6</v>
      </c>
      <c r="F10" s="331">
        <f t="array" ref="F10">IFERROR(INDEX('Resumo das pontuações'!F6:F98,SMALL(IF('Resumo das pontuações'!$G$1:$G$93&lt;=$C$12,ROW('Resumo das pontuações'!$G$1:$G$93)),ROW(8:8))),"")</f>
        <v>0</v>
      </c>
      <c r="G10" s="127"/>
      <c r="H10" s="124"/>
      <c r="I10" s="78"/>
    </row>
    <row r="11" spans="2:9" ht="15" thickBot="1" x14ac:dyDescent="0.4">
      <c r="B11" s="78"/>
      <c r="C11" s="78"/>
      <c r="D11" s="78"/>
      <c r="E11" s="81">
        <v>7</v>
      </c>
      <c r="F11" s="331">
        <f t="array" ref="F11">IFERROR(INDEX('Resumo das pontuações'!F7:F99,SMALL(IF('Resumo das pontuações'!$G$1:$G$93&lt;=$C$12,ROW('Resumo das pontuações'!$G$1:$G$93)),ROW(9:9))),"")</f>
        <v>0</v>
      </c>
      <c r="G11" s="128"/>
      <c r="H11" s="126"/>
      <c r="I11" s="78"/>
    </row>
    <row r="12" spans="2:9" ht="19" thickBot="1" x14ac:dyDescent="0.5">
      <c r="B12" s="78"/>
      <c r="C12" s="412">
        <v>3</v>
      </c>
      <c r="D12" s="413"/>
      <c r="E12" s="81">
        <v>8</v>
      </c>
      <c r="F12" s="331">
        <f t="array" ref="F12">IFERROR(INDEX('Resumo das pontuações'!F8:F100,SMALL(IF('Resumo das pontuações'!$G$1:$G$93&lt;=$C$12,ROW('Resumo das pontuações'!$G$1:$G$93)),ROW(10:10))),"")</f>
        <v>0</v>
      </c>
      <c r="G12" s="127"/>
      <c r="H12" s="124"/>
      <c r="I12" s="78"/>
    </row>
    <row r="13" spans="2:9" x14ac:dyDescent="0.35">
      <c r="B13" s="78"/>
      <c r="C13" s="78"/>
      <c r="D13" s="78"/>
      <c r="E13" s="81">
        <v>9</v>
      </c>
      <c r="F13" s="331">
        <f t="array" ref="F13">IFERROR(INDEX('Resumo das pontuações'!F9:F101,SMALL(IF('Resumo das pontuações'!$G$1:$G$93&lt;=$C$12,ROW('Resumo das pontuações'!$G$1:$G$93)),ROW(11:11))),"")</f>
        <v>0</v>
      </c>
      <c r="G13" s="127"/>
      <c r="H13" s="124"/>
      <c r="I13" s="78"/>
    </row>
    <row r="14" spans="2:9" x14ac:dyDescent="0.35">
      <c r="B14" s="78"/>
      <c r="C14" s="78"/>
      <c r="D14" s="78"/>
      <c r="E14" s="81">
        <v>10</v>
      </c>
      <c r="F14" s="331">
        <f t="array" ref="F14">IFERROR(INDEX('Resumo das pontuações'!F10:F102,SMALL(IF('Resumo das pontuações'!$G$1:$G$93&lt;=$C$12,ROW('Resumo das pontuações'!$G$1:$G$93)),ROW(12:12))),"")</f>
        <v>0</v>
      </c>
      <c r="G14" s="127"/>
      <c r="H14" s="124"/>
      <c r="I14" s="78"/>
    </row>
    <row r="15" spans="2:9" x14ac:dyDescent="0.35">
      <c r="B15" s="78"/>
      <c r="C15" s="78"/>
      <c r="D15" s="78"/>
      <c r="E15" s="81">
        <v>11</v>
      </c>
      <c r="F15" s="331">
        <f t="array" ref="F15">IFERROR(INDEX('Resumo das pontuações'!F11:F103,SMALL(IF('Resumo das pontuações'!$G$1:$G$93&lt;=$C$12,ROW('Resumo das pontuações'!$G$1:$G$93)),ROW(13:13))),"")</f>
        <v>0</v>
      </c>
      <c r="G15" s="125"/>
      <c r="H15" s="126"/>
      <c r="I15" s="78"/>
    </row>
    <row r="16" spans="2:9" x14ac:dyDescent="0.35">
      <c r="B16" s="78"/>
      <c r="C16" s="78"/>
      <c r="D16" s="78"/>
      <c r="E16" s="81">
        <v>12</v>
      </c>
      <c r="F16" s="331">
        <f t="array" ref="F16">IFERROR(INDEX('Resumo das pontuações'!F12:F104,SMALL(IF('Resumo das pontuações'!$G$1:$G$93&lt;=$C$12,ROW('Resumo das pontuações'!$G$1:$G$93)),ROW(14:14))),"")</f>
        <v>0</v>
      </c>
      <c r="G16" s="125"/>
      <c r="H16" s="126"/>
      <c r="I16" s="78"/>
    </row>
    <row r="17" spans="2:9" x14ac:dyDescent="0.35">
      <c r="B17" s="78"/>
      <c r="C17" s="78"/>
      <c r="D17" s="78"/>
      <c r="E17" s="81">
        <v>13</v>
      </c>
      <c r="F17" s="331">
        <f t="array" ref="F17">IFERROR(INDEX('Resumo das pontuações'!F13:F105,SMALL(IF('Resumo das pontuações'!$G$1:$G$93&lt;=$C$12,ROW('Resumo das pontuações'!$G$1:$G$93)),ROW(15:15))),"")</f>
        <v>0</v>
      </c>
      <c r="G17" s="128"/>
      <c r="H17" s="126"/>
      <c r="I17" s="78"/>
    </row>
    <row r="18" spans="2:9" x14ac:dyDescent="0.35">
      <c r="B18" s="78"/>
      <c r="C18" s="78"/>
      <c r="D18" s="78"/>
      <c r="E18" s="81">
        <v>14</v>
      </c>
      <c r="F18" s="331">
        <f t="array" ref="F18">IFERROR(INDEX('Resumo das pontuações'!F14:F106,SMALL(IF('Resumo das pontuações'!$G$1:$G$93&lt;=$C$12,ROW('Resumo das pontuações'!$G$1:$G$93)),ROW(16:16))),"")</f>
        <v>0</v>
      </c>
      <c r="G18" s="128"/>
      <c r="H18" s="346"/>
      <c r="I18" s="78"/>
    </row>
    <row r="19" spans="2:9" x14ac:dyDescent="0.35">
      <c r="B19" s="78"/>
      <c r="C19" s="78"/>
      <c r="D19" s="78"/>
      <c r="E19" s="81">
        <v>15</v>
      </c>
      <c r="F19" s="331">
        <f t="array" ref="F19">IFERROR(INDEX('Resumo das pontuações'!F15:F107,SMALL(IF('Resumo das pontuações'!$G$1:$G$93&lt;=$C$12,ROW('Resumo das pontuações'!$G$1:$G$93)),ROW(17:17))),"")</f>
        <v>0</v>
      </c>
      <c r="G19" s="125"/>
      <c r="H19" s="124"/>
      <c r="I19" s="78"/>
    </row>
    <row r="20" spans="2:9" x14ac:dyDescent="0.35">
      <c r="B20" s="78"/>
      <c r="C20" s="78"/>
      <c r="D20" s="78"/>
      <c r="E20" s="81">
        <v>16</v>
      </c>
      <c r="F20" s="331">
        <f t="array" ref="F20">IFERROR(INDEX('Resumo das pontuações'!F16:F108,SMALL(IF('Resumo das pontuações'!$G$1:$G$93&lt;=$C$12,ROW('Resumo das pontuações'!$G$1:$G$93)),ROW(18:18))),"")</f>
        <v>0</v>
      </c>
      <c r="G20" s="125"/>
      <c r="H20" s="124"/>
      <c r="I20" s="78"/>
    </row>
    <row r="21" spans="2:9" x14ac:dyDescent="0.35">
      <c r="B21" s="78"/>
      <c r="C21" s="78"/>
      <c r="D21" s="78"/>
      <c r="E21" s="81">
        <v>17</v>
      </c>
      <c r="F21" s="331">
        <f t="array" ref="F21">IFERROR(INDEX('Resumo das pontuações'!F17:F109,SMALL(IF('Resumo das pontuações'!$G$1:$G$93&lt;=$C$12,ROW('Resumo das pontuações'!$G$1:$G$93)),ROW(19:19))),"")</f>
        <v>0</v>
      </c>
      <c r="G21" s="128"/>
      <c r="H21" s="124"/>
      <c r="I21" s="78"/>
    </row>
    <row r="22" spans="2:9" x14ac:dyDescent="0.35">
      <c r="B22" s="78"/>
      <c r="C22" s="78"/>
      <c r="D22" s="78"/>
      <c r="E22" s="81">
        <v>18</v>
      </c>
      <c r="F22" s="331">
        <f t="array" ref="F22">IFERROR(INDEX('Resumo das pontuações'!F18:F110,SMALL(IF('Resumo das pontuações'!$G$1:$G$93&lt;=$C$12,ROW('Resumo das pontuações'!$G$1:$G$93)),ROW(20:20))),"")</f>
        <v>0</v>
      </c>
      <c r="G22" s="125"/>
      <c r="H22" s="124"/>
      <c r="I22" s="78"/>
    </row>
    <row r="23" spans="2:9" x14ac:dyDescent="0.35">
      <c r="B23" s="78"/>
      <c r="C23" s="78"/>
      <c r="D23" s="78"/>
      <c r="E23" s="81">
        <v>19</v>
      </c>
      <c r="F23" s="331">
        <f t="array" ref="F23">IFERROR(INDEX('Resumo das pontuações'!F19:F111,SMALL(IF('Resumo das pontuações'!$G$1:$G$93&lt;=$C$12,ROW('Resumo das pontuações'!$G$1:$G$93)),ROW(21:21))),"")</f>
        <v>0</v>
      </c>
      <c r="G23" s="125"/>
      <c r="H23" s="124"/>
      <c r="I23" s="78"/>
    </row>
    <row r="24" spans="2:9" x14ac:dyDescent="0.35">
      <c r="B24" s="78"/>
      <c r="C24" s="78"/>
      <c r="D24" s="78"/>
      <c r="E24" s="78">
        <v>20</v>
      </c>
      <c r="F24" s="331">
        <f t="array" ref="F24">IFERROR(INDEX('Resumo das pontuações'!F20:F112,SMALL(IF('Resumo das pontuações'!$G$1:$G$93&lt;=$C$12,ROW('Resumo das pontuações'!$G$1:$G$93)),ROW(22:22))),"")</f>
        <v>0</v>
      </c>
      <c r="G24" s="347"/>
      <c r="H24" s="348"/>
      <c r="I24" s="78"/>
    </row>
    <row r="25" spans="2:9" x14ac:dyDescent="0.35">
      <c r="B25" s="78"/>
      <c r="C25" s="78"/>
      <c r="D25" s="78"/>
      <c r="E25" s="78">
        <v>21</v>
      </c>
      <c r="F25" s="331">
        <f t="array" ref="F25">IFERROR(INDEX('Resumo das pontuações'!F21:F113,SMALL(IF('Resumo das pontuações'!$G$1:$G$93&lt;=$C$12,ROW('Resumo das pontuações'!$G$1:$G$93)),ROW(23:23))),"")</f>
        <v>0</v>
      </c>
      <c r="G25" s="349"/>
      <c r="H25" s="350"/>
      <c r="I25" s="78"/>
    </row>
    <row r="26" spans="2:9" x14ac:dyDescent="0.35">
      <c r="B26" s="78"/>
      <c r="C26" s="78"/>
      <c r="D26" s="78"/>
      <c r="E26" s="78">
        <v>22</v>
      </c>
      <c r="F26" s="331">
        <f t="array" ref="F26">IFERROR(INDEX('Resumo das pontuações'!F22:F114,SMALL(IF('Resumo das pontuações'!$G$1:$G$93&lt;=$C$12,ROW('Resumo das pontuações'!$G$1:$G$93)),ROW(24:24))),"")</f>
        <v>0</v>
      </c>
      <c r="G26" s="351"/>
      <c r="H26" s="350"/>
      <c r="I26" s="78"/>
    </row>
    <row r="27" spans="2:9" x14ac:dyDescent="0.35">
      <c r="B27" s="78"/>
      <c r="C27" s="78"/>
      <c r="D27" s="78"/>
      <c r="E27" s="78">
        <v>23</v>
      </c>
      <c r="F27" s="331">
        <f t="array" ref="F27">IFERROR(INDEX('Resumo das pontuações'!F23:F115,SMALL(IF('Resumo das pontuações'!$G$1:$G$93&lt;=$C$12,ROW('Resumo das pontuações'!$G$1:$G$93)),ROW(25:25))),"")</f>
        <v>0</v>
      </c>
      <c r="G27" s="351"/>
      <c r="H27" s="352"/>
      <c r="I27" s="78"/>
    </row>
    <row r="28" spans="2:9" x14ac:dyDescent="0.35">
      <c r="B28" s="78"/>
      <c r="C28" s="78"/>
      <c r="D28" s="78"/>
      <c r="E28" s="78">
        <v>24</v>
      </c>
      <c r="F28" s="331">
        <f t="array" ref="F28">IFERROR(INDEX('Resumo das pontuações'!F24:F116,SMALL(IF('Resumo das pontuações'!$G$1:$G$93&lt;=$C$12,ROW('Resumo das pontuações'!$G$1:$G$93)),ROW(26:26))),"")</f>
        <v>0</v>
      </c>
      <c r="G28" s="351"/>
      <c r="H28" s="350"/>
      <c r="I28" s="78"/>
    </row>
    <row r="29" spans="2:9" x14ac:dyDescent="0.35">
      <c r="B29" s="78"/>
      <c r="C29" s="78"/>
      <c r="D29" s="78"/>
      <c r="E29" s="78">
        <v>25</v>
      </c>
      <c r="F29" s="331">
        <f t="array" ref="F29">IFERROR(INDEX('Resumo das pontuações'!F25:F117,SMALL(IF('Resumo das pontuações'!$G$1:$G$93&lt;=$C$12,ROW('Resumo das pontuações'!$G$1:$G$93)),ROW(27:27))),"")</f>
        <v>0</v>
      </c>
      <c r="G29" s="351"/>
      <c r="H29" s="81"/>
      <c r="I29" s="78"/>
    </row>
    <row r="30" spans="2:9" x14ac:dyDescent="0.35">
      <c r="B30" s="78"/>
      <c r="C30" s="78"/>
      <c r="D30" s="78"/>
      <c r="E30" s="78">
        <v>26</v>
      </c>
      <c r="F30" s="331">
        <f t="array" ref="F30">IFERROR(INDEX('Resumo das pontuações'!F26:F118,SMALL(IF('Resumo das pontuações'!$G$1:$G$93&lt;=$C$12,ROW('Resumo das pontuações'!$G$1:$G$93)),ROW(28:28))),"")</f>
        <v>0</v>
      </c>
      <c r="G30" s="351"/>
      <c r="H30" s="350"/>
      <c r="I30" s="78"/>
    </row>
    <row r="31" spans="2:9" x14ac:dyDescent="0.35">
      <c r="B31" s="78"/>
      <c r="C31" s="78"/>
      <c r="D31" s="78"/>
      <c r="E31" s="78">
        <v>27</v>
      </c>
      <c r="F31" s="331">
        <f t="array" ref="F31">IFERROR(INDEX('Resumo das pontuações'!F27:F119,SMALL(IF('Resumo das pontuações'!$G$1:$G$93&lt;=$C$12,ROW('Resumo das pontuações'!$G$1:$G$93)),ROW(29:29))),"")</f>
        <v>0</v>
      </c>
      <c r="G31" s="351"/>
      <c r="H31" s="352"/>
      <c r="I31" s="78"/>
    </row>
    <row r="32" spans="2:9" x14ac:dyDescent="0.35">
      <c r="B32" s="78"/>
      <c r="C32" s="78"/>
      <c r="D32" s="78"/>
      <c r="E32" s="78">
        <v>28</v>
      </c>
      <c r="F32" s="331">
        <f t="array" ref="F32">IFERROR(INDEX('Resumo das pontuações'!F28:F120,SMALL(IF('Resumo das pontuações'!$G$1:$G$93&lt;=$C$12,ROW('Resumo das pontuações'!$G$1:$G$93)),ROW(30:30))),"")</f>
        <v>0</v>
      </c>
      <c r="G32" s="351"/>
      <c r="H32" s="350"/>
      <c r="I32" s="78"/>
    </row>
    <row r="33" spans="2:9" x14ac:dyDescent="0.35">
      <c r="B33" s="78"/>
      <c r="C33" s="78"/>
      <c r="D33" s="78"/>
      <c r="E33" s="78">
        <v>29</v>
      </c>
      <c r="F33" s="331">
        <f t="array" ref="F33">IFERROR(INDEX('Resumo das pontuações'!F29:F121,SMALL(IF('Resumo das pontuações'!$G$1:$G$93&lt;=$C$12,ROW('Resumo das pontuações'!$G$1:$G$93)),ROW(31:31))),"")</f>
        <v>0</v>
      </c>
      <c r="G33" s="351"/>
      <c r="H33" s="350"/>
      <c r="I33" s="78"/>
    </row>
    <row r="34" spans="2:9" x14ac:dyDescent="0.35">
      <c r="B34" s="78"/>
      <c r="C34" s="78"/>
      <c r="D34" s="78"/>
      <c r="E34" s="78">
        <v>30</v>
      </c>
      <c r="F34" s="331">
        <f t="array" ref="F34">IFERROR(INDEX('Resumo das pontuações'!F30:F122,SMALL(IF('Resumo das pontuações'!$G$1:$G$93&lt;=$C$12,ROW('Resumo das pontuações'!$G$1:$G$93)),ROW(32:32))),"")</f>
        <v>0</v>
      </c>
      <c r="G34" s="81"/>
      <c r="H34" s="350"/>
      <c r="I34" s="78"/>
    </row>
    <row r="35" spans="2:9" x14ac:dyDescent="0.35">
      <c r="B35" s="78"/>
      <c r="C35" s="78"/>
      <c r="D35" s="78"/>
      <c r="E35" s="78">
        <v>31</v>
      </c>
      <c r="F35" s="331">
        <f t="array" ref="F35">IFERROR(INDEX('Resumo das pontuações'!F31:F123,SMALL(IF('Resumo das pontuações'!$G$1:$G$93&lt;=$C$12,ROW('Resumo das pontuações'!$G$1:$G$93)),ROW(33:33))),"")</f>
        <v>0</v>
      </c>
      <c r="G35" s="349"/>
      <c r="H35" s="350"/>
      <c r="I35" s="78"/>
    </row>
    <row r="36" spans="2:9" x14ac:dyDescent="0.35">
      <c r="B36" s="78"/>
      <c r="C36" s="78"/>
      <c r="D36" s="78"/>
      <c r="E36" s="78">
        <v>32</v>
      </c>
      <c r="F36" s="331">
        <f t="array" ref="F36">IFERROR(INDEX('Resumo das pontuações'!F32:F124,SMALL(IF('Resumo das pontuações'!$G$1:$G$93&lt;=$C$12,ROW('Resumo das pontuações'!$G$1:$G$93)),ROW(34:34))),"")</f>
        <v>0</v>
      </c>
      <c r="G36" s="349"/>
      <c r="H36" s="350"/>
      <c r="I36" s="78"/>
    </row>
    <row r="37" spans="2:9" x14ac:dyDescent="0.35">
      <c r="B37" s="78"/>
      <c r="C37" s="78"/>
      <c r="D37" s="78"/>
      <c r="E37" s="78">
        <v>33</v>
      </c>
      <c r="F37" s="331">
        <f t="array" ref="F37">IFERROR(INDEX('Resumo das pontuações'!F33:F125,SMALL(IF('Resumo das pontuações'!$G$1:$G$93&lt;=$C$12,ROW('Resumo das pontuações'!$G$1:$G$93)),ROW(35:35))),"")</f>
        <v>0</v>
      </c>
      <c r="G37" s="351"/>
      <c r="H37" s="350"/>
      <c r="I37" s="78"/>
    </row>
    <row r="38" spans="2:9" x14ac:dyDescent="0.35">
      <c r="B38" s="78"/>
      <c r="C38" s="78"/>
      <c r="D38" s="78"/>
      <c r="E38" s="78">
        <v>34</v>
      </c>
      <c r="F38" s="331">
        <f t="array" ref="F38">IFERROR(INDEX('Resumo das pontuações'!F34:F126,SMALL(IF('Resumo das pontuações'!$G$1:$G$93&lt;=$C$12,ROW('Resumo das pontuações'!$G$1:$G$93)),ROW(36:36))),"")</f>
        <v>0</v>
      </c>
      <c r="G38" s="351"/>
      <c r="H38" s="350"/>
      <c r="I38" s="78"/>
    </row>
    <row r="39" spans="2:9" x14ac:dyDescent="0.35">
      <c r="B39" s="78"/>
      <c r="C39" s="78"/>
      <c r="D39" s="78"/>
      <c r="E39" s="78">
        <v>35</v>
      </c>
      <c r="F39" s="331">
        <f t="array" ref="F39">IFERROR(INDEX('Resumo das pontuações'!F35:F127,SMALL(IF('Resumo das pontuações'!$G$1:$G$93&lt;=$C$12,ROW('Resumo das pontuações'!$G$1:$G$93)),ROW(37:37))),"")</f>
        <v>0</v>
      </c>
      <c r="G39" s="351"/>
      <c r="H39" s="350"/>
      <c r="I39" s="78"/>
    </row>
    <row r="40" spans="2:9" x14ac:dyDescent="0.35">
      <c r="B40" s="78"/>
      <c r="C40" s="78"/>
      <c r="D40" s="78"/>
      <c r="E40" s="78">
        <v>36</v>
      </c>
      <c r="F40" s="331">
        <f t="array" ref="F40">IFERROR(INDEX('Resumo das pontuações'!F36:F128,SMALL(IF('Resumo das pontuações'!$G$1:$G$93&lt;=$C$12,ROW('Resumo das pontuações'!$G$1:$G$93)),ROW(38:38))),"")</f>
        <v>0</v>
      </c>
      <c r="G40" s="351"/>
      <c r="H40" s="350"/>
      <c r="I40" s="78"/>
    </row>
    <row r="41" spans="2:9" x14ac:dyDescent="0.35">
      <c r="B41" s="78"/>
      <c r="C41" s="78"/>
      <c r="D41" s="78"/>
      <c r="E41" s="78">
        <v>37</v>
      </c>
      <c r="F41" s="331">
        <f t="array" ref="F41">IFERROR(INDEX('Resumo das pontuações'!F37:F129,SMALL(IF('Resumo das pontuações'!$G$1:$G$93&lt;=$C$12,ROW('Resumo das pontuações'!$G$1:$G$93)),ROW(39:39))),"")</f>
        <v>0</v>
      </c>
      <c r="G41" s="351"/>
      <c r="H41" s="350"/>
      <c r="I41" s="78"/>
    </row>
    <row r="42" spans="2:9" x14ac:dyDescent="0.35">
      <c r="B42" s="78"/>
      <c r="C42" s="78"/>
      <c r="D42" s="78"/>
      <c r="E42" s="78">
        <v>38</v>
      </c>
      <c r="F42" s="331">
        <f t="array" ref="F42">IFERROR(INDEX('Resumo das pontuações'!F38:F130,SMALL(IF('Resumo das pontuações'!$G$1:$G$93&lt;=$C$12,ROW('Resumo das pontuações'!$G$1:$G$93)),ROW(40:40))),"")</f>
        <v>0</v>
      </c>
      <c r="G42" s="351"/>
      <c r="H42" s="352"/>
      <c r="I42" s="78"/>
    </row>
    <row r="43" spans="2:9" x14ac:dyDescent="0.35">
      <c r="B43" s="78"/>
      <c r="C43" s="78"/>
      <c r="D43" s="78"/>
      <c r="E43" s="78">
        <v>39</v>
      </c>
      <c r="F43" s="331">
        <f t="array" ref="F43">IFERROR(INDEX('Resumo das pontuações'!F39:F131,SMALL(IF('Resumo das pontuações'!$G$1:$G$93&lt;=$C$12,ROW('Resumo das pontuações'!$G$1:$G$93)),ROW(41:41))),"")</f>
        <v>0</v>
      </c>
      <c r="G43" s="351"/>
      <c r="H43" s="350"/>
      <c r="I43" s="78"/>
    </row>
    <row r="44" spans="2:9" x14ac:dyDescent="0.35">
      <c r="B44" s="78"/>
      <c r="C44" s="78"/>
      <c r="D44" s="78"/>
      <c r="E44" s="78">
        <v>40</v>
      </c>
      <c r="F44" s="331">
        <f t="array" ref="F44">IFERROR(INDEX('Resumo das pontuações'!F40:F132,SMALL(IF('Resumo das pontuações'!$G$1:$G$93&lt;=$C$12,ROW('Resumo das pontuações'!$G$1:$G$93)),ROW(42:42))),"")</f>
        <v>0</v>
      </c>
      <c r="G44" s="351"/>
      <c r="H44" s="350"/>
      <c r="I44" s="78"/>
    </row>
    <row r="45" spans="2:9" x14ac:dyDescent="0.35">
      <c r="B45" s="78"/>
      <c r="C45" s="78"/>
      <c r="D45" s="78"/>
      <c r="E45" s="78">
        <v>41</v>
      </c>
      <c r="F45" s="331">
        <f t="array" ref="F45">IFERROR(INDEX('Resumo das pontuações'!F41:F133,SMALL(IF('Resumo das pontuações'!$G$1:$G$93&lt;=$C$12,ROW('Resumo das pontuações'!$G$1:$G$93)),ROW(43:43))),"")</f>
        <v>0</v>
      </c>
      <c r="G45" s="351"/>
      <c r="H45" s="352"/>
      <c r="I45" s="78"/>
    </row>
    <row r="46" spans="2:9" x14ac:dyDescent="0.35">
      <c r="B46" s="78"/>
      <c r="C46" s="78"/>
      <c r="D46" s="78"/>
      <c r="E46" s="78">
        <v>42</v>
      </c>
      <c r="F46" s="331">
        <f t="array" ref="F46">IFERROR(INDEX('Resumo das pontuações'!F42:F134,SMALL(IF('Resumo das pontuações'!$G$1:$G$93&lt;=$C$12,ROW('Resumo das pontuações'!$G$1:$G$93)),ROW(44:44))),"")</f>
        <v>0</v>
      </c>
      <c r="G46" s="351"/>
      <c r="H46" s="350"/>
      <c r="I46" s="78"/>
    </row>
    <row r="47" spans="2:9" x14ac:dyDescent="0.35">
      <c r="B47" s="78"/>
      <c r="C47" s="78"/>
      <c r="D47" s="78"/>
      <c r="E47" s="78">
        <v>43</v>
      </c>
      <c r="F47" s="331">
        <f t="array" ref="F47">IFERROR(INDEX('Resumo das pontuações'!F43:F135,SMALL(IF('Resumo das pontuações'!$G$1:$G$93&lt;=$C$12,ROW('Resumo das pontuações'!$G$1:$G$93)),ROW(45:45))),"")</f>
        <v>0</v>
      </c>
      <c r="G47" s="351"/>
      <c r="H47" s="352"/>
      <c r="I47" s="78"/>
    </row>
    <row r="48" spans="2:9" x14ac:dyDescent="0.35">
      <c r="B48" s="78"/>
      <c r="C48" s="78"/>
      <c r="D48" s="78"/>
      <c r="E48" s="78">
        <v>44</v>
      </c>
      <c r="F48" s="331">
        <f t="array" ref="F48">IFERROR(INDEX('Resumo das pontuações'!F44:F136,SMALL(IF('Resumo das pontuações'!$G$1:$G$93&lt;=$C$12,ROW('Resumo das pontuações'!$G$1:$G$93)),ROW(46:46))),"")</f>
        <v>0</v>
      </c>
      <c r="G48" s="351"/>
      <c r="H48" s="350"/>
      <c r="I48" s="78"/>
    </row>
    <row r="49" spans="2:9" x14ac:dyDescent="0.35">
      <c r="B49" s="78"/>
      <c r="C49" s="78"/>
      <c r="D49" s="78"/>
      <c r="E49" s="78">
        <v>45</v>
      </c>
      <c r="F49" s="331">
        <f t="array" ref="F49">IFERROR(INDEX('Resumo das pontuações'!F45:F137,SMALL(IF('Resumo das pontuações'!$G$1:$G$93&lt;=$C$12,ROW('Resumo das pontuações'!$G$1:$G$93)),ROW(47:47))),"")</f>
        <v>0</v>
      </c>
      <c r="G49" s="351"/>
      <c r="H49" s="350"/>
      <c r="I49" s="78"/>
    </row>
    <row r="50" spans="2:9" x14ac:dyDescent="0.35">
      <c r="B50" s="78"/>
      <c r="C50" s="78"/>
      <c r="D50" s="78"/>
      <c r="E50" s="78">
        <v>46</v>
      </c>
      <c r="F50" s="331">
        <f t="array" ref="F50">IFERROR(INDEX('Resumo das pontuações'!F46:F138,SMALL(IF('Resumo das pontuações'!$G$1:$G$93&lt;=$C$12,ROW('Resumo das pontuações'!$G$1:$G$93)),ROW(48:48))),"")</f>
        <v>0</v>
      </c>
      <c r="G50" s="351"/>
      <c r="H50" s="350"/>
      <c r="I50" s="78"/>
    </row>
    <row r="51" spans="2:9" x14ac:dyDescent="0.35">
      <c r="B51" s="78"/>
      <c r="C51" s="78"/>
      <c r="D51" s="78"/>
      <c r="E51" s="78">
        <v>47</v>
      </c>
      <c r="F51" s="331">
        <f t="array" ref="F51">IFERROR(INDEX('Resumo das pontuações'!F47:F139,SMALL(IF('Resumo das pontuações'!$G$1:$G$93&lt;=$C$12,ROW('Resumo das pontuações'!$G$1:$G$93)),ROW(49:49))),"")</f>
        <v>0</v>
      </c>
      <c r="G51" s="351"/>
      <c r="H51" s="350"/>
      <c r="I51" s="78"/>
    </row>
    <row r="52" spans="2:9" x14ac:dyDescent="0.35">
      <c r="B52" s="78"/>
      <c r="C52" s="78"/>
      <c r="D52" s="78"/>
      <c r="E52" s="78">
        <v>48</v>
      </c>
      <c r="F52" s="331">
        <f t="array" ref="F52">IFERROR(INDEX('Resumo das pontuações'!F48:F140,SMALL(IF('Resumo das pontuações'!$G$1:$G$93&lt;=$C$12,ROW('Resumo das pontuações'!$G$1:$G$93)),ROW(50:50))),"")</f>
        <v>0</v>
      </c>
      <c r="G52" s="351"/>
      <c r="H52" s="350"/>
      <c r="I52" s="78"/>
    </row>
    <row r="53" spans="2:9" x14ac:dyDescent="0.35">
      <c r="B53" s="78"/>
      <c r="C53" s="78"/>
      <c r="D53" s="78"/>
      <c r="E53" s="78">
        <v>49</v>
      </c>
      <c r="F53" s="331">
        <f t="array" ref="F53">IFERROR(INDEX('Resumo das pontuações'!F49:F141,SMALL(IF('Resumo das pontuações'!$G$1:$G$93&lt;=$C$12,ROW('Resumo das pontuações'!$G$1:$G$93)),ROW(51:51))),"")</f>
        <v>0</v>
      </c>
      <c r="G53" s="351"/>
      <c r="H53" s="352"/>
      <c r="I53" s="78"/>
    </row>
    <row r="54" spans="2:9" x14ac:dyDescent="0.35">
      <c r="B54" s="78"/>
      <c r="C54" s="78"/>
      <c r="D54" s="78"/>
      <c r="E54" s="78">
        <v>50</v>
      </c>
      <c r="F54" s="331">
        <f t="array" ref="F54">IFERROR(INDEX('Resumo das pontuações'!F50:F142,SMALL(IF('Resumo das pontuações'!$G$1:$G$93&lt;=$C$12,ROW('Resumo das pontuações'!$G$1:$G$93)),ROW(52:52))),"")</f>
        <v>0</v>
      </c>
      <c r="G54" s="353"/>
      <c r="H54" s="350"/>
      <c r="I54" s="78"/>
    </row>
    <row r="55" spans="2:9" x14ac:dyDescent="0.35">
      <c r="G55" s="228"/>
      <c r="H55" s="228"/>
    </row>
  </sheetData>
  <sheetProtection algorithmName="SHA-512" hashValue="K7jTr6Yk1bxvcgh7fLRwuXVUhP28O7W5H142dDkU3DbdY+0tlbL7kg3c6r4nM6LWRrUkoEnhxnzXZx5qSY4Pow==" saltValue="GdBX35MUR0ef+C1opPEmbg==" spinCount="100000" sheet="1" objects="1" scenarios="1" formatCells="0" formatColumns="0" formatRows="0" selectLockedCells="1"/>
  <mergeCells count="2">
    <mergeCell ref="C2:I2"/>
    <mergeCell ref="C12:D12"/>
  </mergeCells>
  <dataValidations count="1">
    <dataValidation type="list" allowBlank="1" showInputMessage="1" showErrorMessage="1" sqref="C12:D12" xr:uid="{00000000-0002-0000-0C00-000000000000}">
      <formula1>"1,2,3,4,5"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tabColor theme="0"/>
  </sheetPr>
  <dimension ref="A1:BA29"/>
  <sheetViews>
    <sheetView showGridLines="0" topLeftCell="B1" zoomScale="80" zoomScaleNormal="80" workbookViewId="0">
      <selection activeCell="C30" sqref="C30"/>
    </sheetView>
  </sheetViews>
  <sheetFormatPr defaultColWidth="8.54296875" defaultRowHeight="14.5" x14ac:dyDescent="0.35"/>
  <cols>
    <col min="1" max="2" width="4.54296875" style="44" customWidth="1"/>
    <col min="3" max="3" width="4.453125" style="82" customWidth="1"/>
    <col min="4" max="4" width="255.54296875" style="44" bestFit="1" customWidth="1"/>
    <col min="5" max="5" width="4.453125" style="44" customWidth="1"/>
    <col min="6" max="6" width="5" style="44" customWidth="1"/>
    <col min="7" max="16384" width="8.54296875" style="44"/>
  </cols>
  <sheetData>
    <row r="1" spans="1:53" ht="23.9" customHeight="1" x14ac:dyDescent="0.35"/>
    <row r="2" spans="1:53" customFormat="1" ht="35" x14ac:dyDescent="0.7">
      <c r="A2" s="44"/>
      <c r="C2" s="414" t="s">
        <v>138</v>
      </c>
      <c r="D2" s="415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</row>
    <row r="3" spans="1:53" s="196" customFormat="1" ht="14" x14ac:dyDescent="0.3">
      <c r="B3" s="197"/>
      <c r="C3" s="198">
        <v>1</v>
      </c>
      <c r="D3" s="198" t="s">
        <v>466</v>
      </c>
      <c r="E3" s="197"/>
    </row>
    <row r="4" spans="1:53" s="196" customFormat="1" ht="14" x14ac:dyDescent="0.3">
      <c r="B4" s="197"/>
      <c r="C4" s="198">
        <v>2</v>
      </c>
      <c r="D4" s="198" t="s">
        <v>467</v>
      </c>
      <c r="E4" s="197"/>
    </row>
    <row r="5" spans="1:53" s="196" customFormat="1" ht="14" x14ac:dyDescent="0.3">
      <c r="B5" s="197"/>
      <c r="C5" s="198">
        <v>3</v>
      </c>
      <c r="D5" s="198" t="s">
        <v>468</v>
      </c>
      <c r="E5" s="197"/>
    </row>
    <row r="6" spans="1:53" s="196" customFormat="1" ht="14" x14ac:dyDescent="0.3">
      <c r="B6" s="197"/>
      <c r="C6" s="198">
        <v>4</v>
      </c>
      <c r="D6" s="198" t="s">
        <v>469</v>
      </c>
      <c r="E6" s="197"/>
    </row>
    <row r="7" spans="1:53" s="196" customFormat="1" ht="14" x14ac:dyDescent="0.3">
      <c r="B7" s="197"/>
      <c r="C7" s="198">
        <v>5</v>
      </c>
      <c r="D7" s="198" t="s">
        <v>470</v>
      </c>
      <c r="E7" s="197"/>
    </row>
    <row r="8" spans="1:53" s="196" customFormat="1" ht="14" x14ac:dyDescent="0.3">
      <c r="B8" s="197"/>
      <c r="C8" s="198">
        <v>6</v>
      </c>
      <c r="D8" s="198" t="s">
        <v>471</v>
      </c>
      <c r="E8" s="197"/>
    </row>
    <row r="9" spans="1:53" s="196" customFormat="1" ht="14" x14ac:dyDescent="0.3">
      <c r="B9" s="197"/>
      <c r="C9" s="198">
        <v>7</v>
      </c>
      <c r="D9" s="198" t="s">
        <v>472</v>
      </c>
      <c r="E9" s="197"/>
    </row>
    <row r="10" spans="1:53" s="196" customFormat="1" ht="14" x14ac:dyDescent="0.3">
      <c r="B10" s="197"/>
      <c r="C10" s="198">
        <v>8</v>
      </c>
      <c r="D10" s="198" t="s">
        <v>473</v>
      </c>
      <c r="E10" s="197"/>
    </row>
    <row r="11" spans="1:53" s="196" customFormat="1" ht="14" x14ac:dyDescent="0.3">
      <c r="B11" s="197"/>
      <c r="C11" s="198">
        <v>9</v>
      </c>
      <c r="D11" s="198" t="s">
        <v>474</v>
      </c>
      <c r="E11" s="197"/>
    </row>
    <row r="12" spans="1:53" s="196" customFormat="1" ht="14" x14ac:dyDescent="0.3">
      <c r="B12" s="197"/>
      <c r="C12" s="198">
        <v>10</v>
      </c>
      <c r="D12" s="198" t="s">
        <v>475</v>
      </c>
      <c r="E12" s="197"/>
    </row>
    <row r="13" spans="1:53" s="201" customFormat="1" ht="14" x14ac:dyDescent="0.3">
      <c r="C13" s="198">
        <v>11</v>
      </c>
      <c r="D13" s="198" t="s">
        <v>476</v>
      </c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</row>
    <row r="14" spans="1:53" s="196" customFormat="1" ht="14" x14ac:dyDescent="0.3">
      <c r="B14" s="197"/>
      <c r="C14" s="198">
        <v>12</v>
      </c>
      <c r="D14" s="198" t="s">
        <v>477</v>
      </c>
      <c r="E14" s="197"/>
    </row>
    <row r="15" spans="1:53" s="196" customFormat="1" ht="14" x14ac:dyDescent="0.3">
      <c r="B15" s="197"/>
      <c r="C15" s="198">
        <v>13</v>
      </c>
      <c r="D15" s="198" t="s">
        <v>478</v>
      </c>
      <c r="E15" s="197"/>
    </row>
    <row r="16" spans="1:53" s="196" customFormat="1" ht="14" x14ac:dyDescent="0.3">
      <c r="B16" s="197"/>
      <c r="C16" s="198">
        <v>14</v>
      </c>
      <c r="D16" s="198" t="s">
        <v>479</v>
      </c>
      <c r="E16" s="197"/>
    </row>
    <row r="17" spans="2:5" s="196" customFormat="1" ht="14" x14ac:dyDescent="0.3">
      <c r="B17" s="197"/>
      <c r="C17" s="198">
        <v>15</v>
      </c>
      <c r="D17" s="198" t="s">
        <v>480</v>
      </c>
      <c r="E17" s="197"/>
    </row>
    <row r="18" spans="2:5" s="196" customFormat="1" ht="16.5" customHeight="1" x14ac:dyDescent="0.3">
      <c r="B18" s="197"/>
      <c r="C18" s="198">
        <v>16</v>
      </c>
      <c r="D18" s="198" t="s">
        <v>481</v>
      </c>
      <c r="E18" s="197"/>
    </row>
    <row r="19" spans="2:5" s="196" customFormat="1" ht="14" x14ac:dyDescent="0.3">
      <c r="B19" s="197"/>
      <c r="C19" s="198">
        <v>17</v>
      </c>
      <c r="D19" s="198" t="s">
        <v>482</v>
      </c>
      <c r="E19" s="197"/>
    </row>
    <row r="20" spans="2:5" s="196" customFormat="1" ht="14" x14ac:dyDescent="0.3">
      <c r="B20" s="197"/>
      <c r="C20" s="198">
        <v>18</v>
      </c>
      <c r="D20" s="198" t="s">
        <v>483</v>
      </c>
      <c r="E20" s="197"/>
    </row>
    <row r="21" spans="2:5" s="196" customFormat="1" ht="14" x14ac:dyDescent="0.3">
      <c r="B21" s="197"/>
      <c r="C21" s="198">
        <v>19</v>
      </c>
      <c r="D21" s="198" t="s">
        <v>484</v>
      </c>
      <c r="E21" s="197"/>
    </row>
    <row r="22" spans="2:5" s="196" customFormat="1" ht="14" x14ac:dyDescent="0.3">
      <c r="B22" s="197"/>
      <c r="C22" s="198">
        <v>20</v>
      </c>
      <c r="D22" s="198" t="s">
        <v>485</v>
      </c>
      <c r="E22" s="197"/>
    </row>
    <row r="23" spans="2:5" s="199" customFormat="1" ht="16.5" customHeight="1" x14ac:dyDescent="0.35">
      <c r="B23" s="200"/>
      <c r="C23" s="198">
        <v>21</v>
      </c>
      <c r="D23" s="198" t="s">
        <v>486</v>
      </c>
      <c r="E23" s="200"/>
    </row>
    <row r="24" spans="2:5" s="196" customFormat="1" ht="14" x14ac:dyDescent="0.3">
      <c r="B24" s="197"/>
      <c r="C24" s="198">
        <v>22</v>
      </c>
      <c r="D24" s="198" t="s">
        <v>487</v>
      </c>
      <c r="E24" s="197"/>
    </row>
    <row r="25" spans="2:5" s="196" customFormat="1" ht="14" x14ac:dyDescent="0.3">
      <c r="B25" s="201"/>
      <c r="C25" s="198">
        <v>23</v>
      </c>
      <c r="D25" s="198" t="s">
        <v>488</v>
      </c>
      <c r="E25" s="201"/>
    </row>
    <row r="26" spans="2:5" s="196" customFormat="1" ht="14" x14ac:dyDescent="0.3">
      <c r="B26" s="201"/>
      <c r="C26" s="198">
        <v>24</v>
      </c>
      <c r="D26" s="198" t="s">
        <v>489</v>
      </c>
      <c r="E26" s="201"/>
    </row>
    <row r="27" spans="2:5" s="196" customFormat="1" ht="14" x14ac:dyDescent="0.3">
      <c r="B27" s="201"/>
      <c r="C27" s="198">
        <v>25</v>
      </c>
      <c r="D27" s="198" t="s">
        <v>490</v>
      </c>
      <c r="E27" s="201"/>
    </row>
    <row r="28" spans="2:5" s="196" customFormat="1" ht="14" x14ac:dyDescent="0.3">
      <c r="B28" s="201"/>
      <c r="C28" s="198">
        <v>26</v>
      </c>
      <c r="D28" s="198" t="s">
        <v>491</v>
      </c>
      <c r="E28" s="201"/>
    </row>
    <row r="29" spans="2:5" s="196" customFormat="1" ht="14" x14ac:dyDescent="0.3">
      <c r="B29" s="201"/>
      <c r="C29" s="198">
        <v>27</v>
      </c>
      <c r="D29" s="198" t="s">
        <v>492</v>
      </c>
      <c r="E29" s="201"/>
    </row>
  </sheetData>
  <sheetProtection formatCells="0" formatColumns="0" formatRows="0"/>
  <mergeCells count="1">
    <mergeCell ref="C2:D2"/>
  </mergeCells>
  <pageMargins left="0.7" right="0.7" top="0.75" bottom="0.75" header="0.3" footer="0.3"/>
  <pageSetup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0">
    <tabColor theme="0"/>
  </sheetPr>
  <dimension ref="A2:EK42"/>
  <sheetViews>
    <sheetView showGridLines="0" zoomScale="60" zoomScaleNormal="60" workbookViewId="0">
      <selection activeCell="C40" sqref="C40"/>
    </sheetView>
  </sheetViews>
  <sheetFormatPr defaultColWidth="8.54296875" defaultRowHeight="14.5" x14ac:dyDescent="0.35"/>
  <cols>
    <col min="1" max="1" width="3.453125" style="44" customWidth="1"/>
    <col min="2" max="2" width="3.54296875" style="44" customWidth="1"/>
    <col min="3" max="3" width="59.54296875" style="44" bestFit="1" customWidth="1"/>
    <col min="4" max="4" width="14.453125" style="44" customWidth="1"/>
    <col min="5" max="5" width="3.453125" style="44" customWidth="1"/>
    <col min="6" max="6" width="8.54296875" style="44" customWidth="1"/>
    <col min="7" max="8" width="8.54296875" style="44"/>
    <col min="9" max="9" width="33.81640625" style="44" customWidth="1"/>
    <col min="10" max="16384" width="8.54296875" style="44"/>
  </cols>
  <sheetData>
    <row r="2" spans="1:141" customFormat="1" ht="35" x14ac:dyDescent="0.7">
      <c r="A2" s="44"/>
      <c r="C2" s="416" t="s">
        <v>139</v>
      </c>
      <c r="D2" s="416"/>
      <c r="E2" s="416"/>
      <c r="F2" s="416"/>
      <c r="G2" s="416"/>
      <c r="H2" s="416"/>
      <c r="I2" s="416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</row>
    <row r="3" spans="1:141" customFormat="1" x14ac:dyDescent="0.35">
      <c r="A3" s="44"/>
      <c r="F3" s="89"/>
      <c r="G3" s="89"/>
      <c r="H3" s="89"/>
      <c r="I3" s="89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</row>
    <row r="4" spans="1:141" customFormat="1" ht="21" x14ac:dyDescent="0.5">
      <c r="A4" s="44"/>
      <c r="C4" s="203" t="s">
        <v>228</v>
      </c>
      <c r="D4" s="204" t="s">
        <v>229</v>
      </c>
      <c r="E4" s="205"/>
      <c r="F4" s="205"/>
      <c r="G4" s="205"/>
      <c r="H4" s="205"/>
      <c r="I4" s="206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</row>
    <row r="5" spans="1:141" customFormat="1" ht="21" x14ac:dyDescent="0.5">
      <c r="A5" s="44"/>
      <c r="C5" s="203" t="s">
        <v>493</v>
      </c>
      <c r="D5" s="204" t="s">
        <v>140</v>
      </c>
      <c r="E5" s="205"/>
      <c r="F5" s="205"/>
      <c r="G5" s="205"/>
      <c r="H5" s="205"/>
      <c r="I5" s="205"/>
      <c r="J5" s="202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</row>
    <row r="6" spans="1:141" s="322" customFormat="1" ht="21" x14ac:dyDescent="0.5">
      <c r="A6" s="321"/>
      <c r="C6" s="327" t="s">
        <v>494</v>
      </c>
      <c r="D6" s="328" t="s">
        <v>494</v>
      </c>
      <c r="E6" s="329"/>
      <c r="F6" s="329"/>
      <c r="G6" s="329"/>
      <c r="H6" s="323"/>
      <c r="I6" s="323"/>
      <c r="J6" s="324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21"/>
      <c r="AX6" s="321"/>
      <c r="AY6" s="321"/>
      <c r="AZ6" s="321"/>
      <c r="BA6" s="321"/>
      <c r="BB6" s="321"/>
      <c r="BC6" s="321"/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21"/>
      <c r="BO6" s="321"/>
      <c r="BP6" s="321"/>
      <c r="BQ6" s="321"/>
      <c r="BR6" s="321"/>
      <c r="BS6" s="321"/>
      <c r="BT6" s="321"/>
      <c r="BU6" s="321"/>
      <c r="BV6" s="321"/>
      <c r="BW6" s="321"/>
      <c r="BX6" s="321"/>
      <c r="BY6" s="321"/>
      <c r="BZ6" s="321"/>
      <c r="CA6" s="321"/>
      <c r="CB6" s="321"/>
      <c r="CC6" s="321"/>
      <c r="CD6" s="321"/>
      <c r="CE6" s="321"/>
      <c r="CF6" s="321"/>
      <c r="CG6" s="321"/>
      <c r="CH6" s="321"/>
      <c r="CI6" s="321"/>
      <c r="CJ6" s="321"/>
      <c r="CK6" s="321"/>
      <c r="CL6" s="321"/>
      <c r="CM6" s="321"/>
      <c r="CN6" s="321"/>
      <c r="CO6" s="321"/>
      <c r="CP6" s="321"/>
      <c r="CQ6" s="321"/>
      <c r="CR6" s="321"/>
      <c r="CS6" s="321"/>
      <c r="CT6" s="321"/>
      <c r="CU6" s="321"/>
      <c r="CV6" s="321"/>
      <c r="CW6" s="321"/>
      <c r="CX6" s="321"/>
      <c r="CY6" s="321"/>
      <c r="CZ6" s="321"/>
      <c r="DA6" s="321"/>
      <c r="DB6" s="321"/>
      <c r="DC6" s="321"/>
      <c r="DD6" s="321"/>
      <c r="DE6" s="321"/>
      <c r="DF6" s="321"/>
      <c r="DG6" s="321"/>
      <c r="DH6" s="321"/>
      <c r="DI6" s="321"/>
      <c r="DJ6" s="321"/>
      <c r="DK6" s="321"/>
      <c r="DL6" s="321"/>
      <c r="DM6" s="321"/>
      <c r="DN6" s="321"/>
      <c r="DO6" s="321"/>
      <c r="DP6" s="321"/>
      <c r="DQ6" s="321"/>
      <c r="DR6" s="321"/>
      <c r="DS6" s="321"/>
      <c r="DT6" s="321"/>
      <c r="DU6" s="321"/>
      <c r="DV6" s="321"/>
      <c r="DW6" s="321"/>
      <c r="DX6" s="321"/>
      <c r="DY6" s="321"/>
      <c r="DZ6" s="321"/>
      <c r="EA6" s="321"/>
      <c r="EB6" s="321"/>
      <c r="EC6" s="321"/>
      <c r="ED6" s="321"/>
      <c r="EE6" s="321"/>
      <c r="EF6" s="321"/>
      <c r="EG6" s="321"/>
      <c r="EH6" s="321"/>
      <c r="EI6" s="321"/>
      <c r="EJ6" s="321"/>
      <c r="EK6" s="321"/>
    </row>
    <row r="7" spans="1:141" customFormat="1" ht="21" x14ac:dyDescent="0.5">
      <c r="A7" s="44"/>
      <c r="C7" s="327" t="s">
        <v>495</v>
      </c>
      <c r="D7" s="266" t="s">
        <v>141</v>
      </c>
      <c r="E7" s="329"/>
      <c r="F7" s="329"/>
      <c r="G7" s="329"/>
      <c r="H7" s="205"/>
      <c r="I7" s="205"/>
      <c r="J7" s="202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</row>
    <row r="8" spans="1:141" customFormat="1" ht="21" x14ac:dyDescent="0.5">
      <c r="A8" s="44"/>
      <c r="C8" s="327" t="s">
        <v>495</v>
      </c>
      <c r="D8" s="328" t="s">
        <v>230</v>
      </c>
      <c r="E8" s="329"/>
      <c r="F8" s="329"/>
      <c r="G8" s="329"/>
      <c r="H8" s="205"/>
      <c r="I8" s="205"/>
      <c r="J8" s="202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</row>
    <row r="9" spans="1:141" customFormat="1" ht="21" x14ac:dyDescent="0.5">
      <c r="A9" s="44"/>
      <c r="C9" s="203" t="s">
        <v>231</v>
      </c>
      <c r="D9" s="207" t="s">
        <v>232</v>
      </c>
      <c r="E9" s="205"/>
      <c r="F9" s="205"/>
      <c r="G9" s="205"/>
      <c r="H9" s="205"/>
      <c r="I9" s="205"/>
      <c r="J9" s="202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</row>
    <row r="10" spans="1:141" customFormat="1" ht="21" x14ac:dyDescent="0.5">
      <c r="A10" s="44"/>
      <c r="C10" s="203" t="s">
        <v>233</v>
      </c>
      <c r="D10" s="207" t="s">
        <v>234</v>
      </c>
      <c r="E10" s="205"/>
      <c r="F10" s="205"/>
      <c r="G10" s="205"/>
      <c r="H10" s="205"/>
      <c r="I10" s="206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</row>
    <row r="11" spans="1:141" customFormat="1" ht="21" x14ac:dyDescent="0.5">
      <c r="A11" s="44"/>
      <c r="C11" s="203" t="s">
        <v>496</v>
      </c>
      <c r="D11" s="207" t="s">
        <v>235</v>
      </c>
      <c r="E11" s="205"/>
      <c r="F11" s="205"/>
      <c r="G11" s="205"/>
      <c r="H11" s="205"/>
      <c r="I11" s="205"/>
      <c r="J11" s="202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</row>
    <row r="12" spans="1:141" customFormat="1" ht="21" x14ac:dyDescent="0.5">
      <c r="A12" s="44"/>
      <c r="C12" s="203" t="s">
        <v>142</v>
      </c>
      <c r="D12" s="207" t="s">
        <v>497</v>
      </c>
      <c r="E12" s="205"/>
      <c r="F12" s="205"/>
      <c r="G12" s="205"/>
      <c r="H12" s="205"/>
      <c r="I12" s="205"/>
      <c r="J12" s="202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</row>
    <row r="13" spans="1:141" customFormat="1" ht="21" x14ac:dyDescent="0.5">
      <c r="A13" s="44"/>
      <c r="C13" s="203" t="s">
        <v>498</v>
      </c>
      <c r="D13" s="207" t="s">
        <v>236</v>
      </c>
      <c r="E13" s="205"/>
      <c r="F13" s="205"/>
      <c r="G13" s="205"/>
      <c r="H13" s="205"/>
      <c r="I13" s="205"/>
      <c r="J13" s="202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</row>
    <row r="14" spans="1:141" customFormat="1" ht="21" x14ac:dyDescent="0.5">
      <c r="A14" s="44"/>
      <c r="C14" s="203" t="s">
        <v>499</v>
      </c>
      <c r="D14" s="266" t="s">
        <v>273</v>
      </c>
      <c r="E14" s="205"/>
      <c r="F14" s="205"/>
      <c r="G14" s="205"/>
      <c r="H14" s="205"/>
      <c r="I14" s="205"/>
      <c r="J14" s="202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</row>
    <row r="15" spans="1:141" customFormat="1" ht="21" x14ac:dyDescent="0.5">
      <c r="A15" s="44"/>
      <c r="C15" s="203" t="s">
        <v>500</v>
      </c>
      <c r="D15" s="207" t="s">
        <v>237</v>
      </c>
      <c r="E15" s="205"/>
      <c r="F15" s="205"/>
      <c r="G15" s="205"/>
      <c r="H15" s="205"/>
      <c r="I15" s="205"/>
      <c r="J15" s="202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</row>
    <row r="16" spans="1:141" customFormat="1" ht="21" x14ac:dyDescent="0.5">
      <c r="A16" s="44"/>
      <c r="C16" s="203" t="s">
        <v>501</v>
      </c>
      <c r="D16" s="266" t="s">
        <v>274</v>
      </c>
      <c r="E16" s="205"/>
      <c r="F16" s="205"/>
      <c r="G16" s="205"/>
      <c r="H16" s="205"/>
      <c r="I16" s="206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</row>
    <row r="17" spans="1:141" customFormat="1" ht="21" x14ac:dyDescent="0.5">
      <c r="A17" s="44"/>
      <c r="C17" s="203" t="s">
        <v>379</v>
      </c>
      <c r="D17" s="207" t="s">
        <v>502</v>
      </c>
      <c r="E17" s="205"/>
      <c r="F17" s="205"/>
      <c r="G17" s="205"/>
      <c r="H17" s="205"/>
      <c r="I17" s="205"/>
      <c r="J17" s="202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</row>
    <row r="18" spans="1:141" customFormat="1" ht="21" x14ac:dyDescent="0.5">
      <c r="A18" s="44"/>
      <c r="C18" s="203" t="s">
        <v>238</v>
      </c>
      <c r="D18" s="207" t="s">
        <v>239</v>
      </c>
      <c r="E18" s="205"/>
      <c r="F18" s="205"/>
      <c r="G18" s="205"/>
      <c r="H18" s="205"/>
      <c r="I18" s="205"/>
      <c r="J18" s="202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</row>
    <row r="19" spans="1:141" customFormat="1" ht="21" x14ac:dyDescent="0.5">
      <c r="A19" s="44"/>
      <c r="C19" s="203" t="s">
        <v>503</v>
      </c>
      <c r="D19" s="207" t="s">
        <v>240</v>
      </c>
      <c r="E19" s="205"/>
      <c r="F19" s="205"/>
      <c r="G19" s="205"/>
      <c r="H19" s="205"/>
      <c r="I19" s="205"/>
      <c r="J19" s="202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</row>
    <row r="20" spans="1:141" customFormat="1" ht="21" x14ac:dyDescent="0.5">
      <c r="A20" s="44"/>
      <c r="C20" s="203" t="s">
        <v>504</v>
      </c>
      <c r="D20" s="267" t="s">
        <v>241</v>
      </c>
      <c r="E20" s="205"/>
      <c r="F20" s="205"/>
      <c r="G20" s="205"/>
      <c r="H20" s="205"/>
      <c r="I20" s="205"/>
      <c r="J20" s="202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</row>
    <row r="21" spans="1:141" customFormat="1" ht="21" x14ac:dyDescent="0.5">
      <c r="A21" s="44"/>
      <c r="C21" s="203" t="s">
        <v>145</v>
      </c>
      <c r="D21" s="207" t="s">
        <v>505</v>
      </c>
      <c r="E21" s="205"/>
      <c r="F21" s="205"/>
      <c r="G21" s="205"/>
      <c r="H21" s="205"/>
      <c r="I21" s="205"/>
      <c r="J21" s="202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</row>
    <row r="22" spans="1:141" customFormat="1" ht="21" x14ac:dyDescent="0.5">
      <c r="A22" s="44"/>
      <c r="C22" s="203" t="s">
        <v>242</v>
      </c>
      <c r="D22" s="207" t="s">
        <v>243</v>
      </c>
      <c r="E22" s="205"/>
      <c r="F22" s="205"/>
      <c r="G22" s="205"/>
      <c r="H22" s="205"/>
      <c r="I22" s="205"/>
      <c r="J22" s="202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</row>
    <row r="23" spans="1:141" customFormat="1" ht="21" x14ac:dyDescent="0.5">
      <c r="A23" s="44"/>
      <c r="C23" s="203" t="s">
        <v>506</v>
      </c>
      <c r="D23" s="204" t="s">
        <v>244</v>
      </c>
      <c r="E23" s="205"/>
      <c r="F23" s="205"/>
      <c r="G23" s="205"/>
      <c r="H23" s="205"/>
      <c r="I23" s="205"/>
      <c r="J23" s="202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</row>
    <row r="24" spans="1:141" customFormat="1" ht="21" x14ac:dyDescent="0.5">
      <c r="A24" s="44"/>
      <c r="C24" s="203" t="s">
        <v>245</v>
      </c>
      <c r="D24" s="204" t="s">
        <v>246</v>
      </c>
      <c r="E24" s="205"/>
      <c r="F24" s="205"/>
      <c r="G24" s="205"/>
      <c r="H24" s="205"/>
      <c r="I24" s="205"/>
      <c r="J24" s="202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</row>
    <row r="25" spans="1:141" customFormat="1" ht="21" x14ac:dyDescent="0.5">
      <c r="A25" s="44"/>
      <c r="C25" s="203" t="s">
        <v>150</v>
      </c>
      <c r="D25" s="204" t="s">
        <v>149</v>
      </c>
      <c r="E25" s="205"/>
      <c r="F25" s="205"/>
      <c r="G25" s="205"/>
      <c r="H25" s="205"/>
      <c r="I25" s="205"/>
      <c r="J25" s="202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</row>
    <row r="26" spans="1:141" customFormat="1" ht="21" x14ac:dyDescent="0.5">
      <c r="A26" s="44"/>
      <c r="C26" s="327" t="s">
        <v>247</v>
      </c>
      <c r="D26" s="328" t="s">
        <v>247</v>
      </c>
      <c r="E26" s="329"/>
      <c r="F26" s="329"/>
      <c r="G26" s="323"/>
      <c r="H26" s="323"/>
      <c r="I26" s="206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</row>
    <row r="27" spans="1:141" customFormat="1" ht="21" x14ac:dyDescent="0.5">
      <c r="A27" s="44"/>
      <c r="C27" s="203" t="s">
        <v>378</v>
      </c>
      <c r="D27" s="207" t="s">
        <v>146</v>
      </c>
      <c r="E27" s="208"/>
      <c r="F27" s="205"/>
      <c r="G27" s="209"/>
      <c r="H27" s="205"/>
      <c r="I27" s="205"/>
      <c r="J27" s="202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</row>
    <row r="28" spans="1:141" customFormat="1" ht="21" x14ac:dyDescent="0.5">
      <c r="A28" s="44"/>
      <c r="C28" s="203" t="s">
        <v>148</v>
      </c>
      <c r="D28" s="207" t="s">
        <v>147</v>
      </c>
      <c r="E28" s="208"/>
      <c r="F28" s="209"/>
      <c r="G28" s="205"/>
      <c r="H28" s="209"/>
      <c r="I28" s="209"/>
      <c r="J28" s="202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</row>
    <row r="29" spans="1:141" customFormat="1" ht="21" x14ac:dyDescent="0.5">
      <c r="A29" s="44"/>
      <c r="C29" s="203" t="s">
        <v>507</v>
      </c>
      <c r="D29" s="207" t="s">
        <v>248</v>
      </c>
      <c r="E29" s="208"/>
      <c r="F29" s="205"/>
      <c r="G29" s="209"/>
      <c r="H29" s="205"/>
      <c r="I29" s="205"/>
      <c r="J29" s="202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</row>
    <row r="30" spans="1:141" customFormat="1" ht="21" x14ac:dyDescent="0.5">
      <c r="A30" s="44"/>
      <c r="C30" s="203" t="s">
        <v>508</v>
      </c>
      <c r="D30" s="267" t="s">
        <v>155</v>
      </c>
      <c r="E30" s="205"/>
      <c r="F30" s="205"/>
      <c r="G30" s="205"/>
      <c r="H30" s="205"/>
      <c r="I30" s="205"/>
      <c r="J30" s="202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</row>
    <row r="31" spans="1:141" customFormat="1" ht="21" x14ac:dyDescent="0.5">
      <c r="A31" s="44"/>
      <c r="C31" s="203" t="s">
        <v>509</v>
      </c>
      <c r="D31" s="207" t="s">
        <v>163</v>
      </c>
      <c r="E31" s="210"/>
      <c r="F31" s="205"/>
      <c r="G31" s="205"/>
      <c r="H31" s="211"/>
      <c r="I31" s="212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</row>
    <row r="32" spans="1:141" customFormat="1" ht="21" x14ac:dyDescent="0.5">
      <c r="A32" s="44"/>
      <c r="C32" s="203" t="s">
        <v>151</v>
      </c>
      <c r="D32" s="207" t="s">
        <v>249</v>
      </c>
      <c r="E32" s="210"/>
      <c r="F32" s="209"/>
      <c r="G32" s="205"/>
      <c r="H32" s="209"/>
      <c r="I32" s="206"/>
      <c r="J32" s="202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</row>
    <row r="33" spans="1:141" customFormat="1" ht="21" x14ac:dyDescent="0.5">
      <c r="A33" s="44"/>
      <c r="C33" s="203" t="s">
        <v>510</v>
      </c>
      <c r="D33" s="207" t="s">
        <v>153</v>
      </c>
      <c r="E33" s="208"/>
      <c r="F33" s="205"/>
      <c r="G33" s="205"/>
      <c r="H33" s="205"/>
      <c r="I33" s="209"/>
      <c r="J33" s="202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</row>
    <row r="34" spans="1:141" customFormat="1" ht="21" x14ac:dyDescent="0.5">
      <c r="A34" s="44"/>
      <c r="C34" s="203" t="s">
        <v>511</v>
      </c>
      <c r="D34" s="207" t="s">
        <v>152</v>
      </c>
      <c r="E34" s="210"/>
      <c r="F34" s="209"/>
      <c r="G34" s="205"/>
      <c r="H34" s="205"/>
      <c r="I34" s="206"/>
      <c r="J34" s="202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</row>
    <row r="35" spans="1:141" customFormat="1" ht="21" x14ac:dyDescent="0.5">
      <c r="A35" s="44"/>
      <c r="C35" s="203" t="s">
        <v>144</v>
      </c>
      <c r="D35" s="207" t="s">
        <v>143</v>
      </c>
      <c r="E35" s="210"/>
      <c r="F35" s="205"/>
      <c r="G35" s="209"/>
      <c r="H35" s="209"/>
      <c r="I35" s="206"/>
      <c r="J35" s="202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</row>
    <row r="36" spans="1:141" customFormat="1" ht="21" x14ac:dyDescent="0.5">
      <c r="A36" s="44"/>
      <c r="C36" s="203" t="s">
        <v>512</v>
      </c>
      <c r="D36" s="207" t="s">
        <v>250</v>
      </c>
      <c r="E36" s="210"/>
      <c r="F36" s="205"/>
      <c r="G36" s="205"/>
      <c r="H36" s="205"/>
      <c r="I36" s="206"/>
      <c r="J36" s="202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</row>
    <row r="37" spans="1:141" customFormat="1" ht="21" x14ac:dyDescent="0.5">
      <c r="A37" s="44"/>
      <c r="C37" s="203" t="s">
        <v>513</v>
      </c>
      <c r="D37" s="204" t="s">
        <v>251</v>
      </c>
      <c r="E37" s="213"/>
      <c r="F37" s="211"/>
      <c r="G37" s="205"/>
      <c r="H37" s="209"/>
      <c r="I37" s="206"/>
      <c r="J37" s="202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</row>
    <row r="38" spans="1:141" ht="21" x14ac:dyDescent="0.5">
      <c r="C38" s="203" t="s">
        <v>514</v>
      </c>
      <c r="D38" s="207" t="s">
        <v>156</v>
      </c>
      <c r="E38" s="214"/>
      <c r="F38" s="209"/>
      <c r="G38" s="205"/>
      <c r="H38" s="205"/>
      <c r="I38" s="209"/>
      <c r="J38" s="202"/>
    </row>
    <row r="39" spans="1:141" ht="21" x14ac:dyDescent="0.5">
      <c r="C39" s="203" t="s">
        <v>515</v>
      </c>
      <c r="D39" s="207" t="s">
        <v>252</v>
      </c>
      <c r="E39" s="215"/>
      <c r="F39" s="205"/>
      <c r="G39" s="205"/>
      <c r="H39" s="205"/>
      <c r="I39" s="206"/>
      <c r="J39" s="202"/>
    </row>
    <row r="40" spans="1:141" ht="21" x14ac:dyDescent="0.5">
      <c r="C40" s="215"/>
      <c r="D40" s="215"/>
      <c r="E40" s="216"/>
      <c r="F40" s="216"/>
      <c r="G40" s="216"/>
      <c r="H40" s="216"/>
      <c r="I40" s="215"/>
    </row>
    <row r="41" spans="1:141" ht="21" x14ac:dyDescent="0.5">
      <c r="C41" s="215"/>
      <c r="D41" s="215"/>
      <c r="E41" s="215"/>
      <c r="F41" s="215"/>
      <c r="G41" s="215"/>
      <c r="H41" s="215"/>
      <c r="I41" s="215"/>
    </row>
    <row r="42" spans="1:141" ht="21" x14ac:dyDescent="0.5">
      <c r="C42" s="215"/>
      <c r="D42" s="215"/>
      <c r="E42" s="215"/>
      <c r="F42" s="215"/>
      <c r="G42" s="215"/>
      <c r="H42" s="215"/>
      <c r="I42" s="215"/>
    </row>
  </sheetData>
  <mergeCells count="1">
    <mergeCell ref="C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/>
  </sheetPr>
  <dimension ref="B2:X32"/>
  <sheetViews>
    <sheetView showGridLines="0" zoomScale="50" zoomScaleNormal="50" workbookViewId="0"/>
  </sheetViews>
  <sheetFormatPr defaultColWidth="9.453125" defaultRowHeight="14.5" x14ac:dyDescent="0.35"/>
  <cols>
    <col min="1" max="1" width="1.54296875" style="75" customWidth="1"/>
    <col min="2" max="2" width="3.54296875" style="75" customWidth="1"/>
    <col min="3" max="22" width="9.453125" style="75"/>
    <col min="23" max="23" width="9.453125" style="75" customWidth="1"/>
    <col min="24" max="24" width="4.453125" style="75" customWidth="1"/>
    <col min="25" max="25" width="2" style="75" customWidth="1"/>
    <col min="26" max="16384" width="9.453125" style="75"/>
  </cols>
  <sheetData>
    <row r="2" spans="2:24" ht="22.5" x14ac:dyDescent="0.35">
      <c r="B2" s="74"/>
      <c r="C2" s="365" t="s">
        <v>133</v>
      </c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74"/>
    </row>
    <row r="3" spans="2:24" x14ac:dyDescent="0.35"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</row>
    <row r="4" spans="2:24" x14ac:dyDescent="0.35"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</row>
    <row r="5" spans="2:24" x14ac:dyDescent="0.35"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</row>
    <row r="6" spans="2:24" x14ac:dyDescent="0.35"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</row>
    <row r="7" spans="2:24" x14ac:dyDescent="0.35"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 spans="2:24" x14ac:dyDescent="0.35"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</row>
    <row r="9" spans="2:24" x14ac:dyDescent="0.35"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</row>
    <row r="10" spans="2:24" x14ac:dyDescent="0.35"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</row>
    <row r="11" spans="2:24" x14ac:dyDescent="0.35"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</row>
    <row r="12" spans="2:24" x14ac:dyDescent="0.35"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</row>
    <row r="13" spans="2:24" x14ac:dyDescent="0.35"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</row>
    <row r="14" spans="2:24" x14ac:dyDescent="0.35"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</row>
    <row r="15" spans="2:24" x14ac:dyDescent="0.35"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</row>
    <row r="16" spans="2:24" x14ac:dyDescent="0.35"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</row>
    <row r="17" spans="2:24" x14ac:dyDescent="0.35"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</row>
    <row r="18" spans="2:24" x14ac:dyDescent="0.35"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</row>
    <row r="19" spans="2:24" x14ac:dyDescent="0.35"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</row>
    <row r="20" spans="2:24" x14ac:dyDescent="0.35"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</row>
    <row r="21" spans="2:24" x14ac:dyDescent="0.35"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</row>
    <row r="22" spans="2:24" x14ac:dyDescent="0.35"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</row>
    <row r="23" spans="2:24" x14ac:dyDescent="0.35"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</row>
    <row r="24" spans="2:24" x14ac:dyDescent="0.35"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</row>
    <row r="25" spans="2:24" x14ac:dyDescent="0.35"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</row>
    <row r="26" spans="2:24" x14ac:dyDescent="0.35"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</row>
    <row r="27" spans="2:24" x14ac:dyDescent="0.35"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</row>
    <row r="28" spans="2:24" x14ac:dyDescent="0.35"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</row>
    <row r="29" spans="2:24" x14ac:dyDescent="0.35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</row>
    <row r="30" spans="2:24" x14ac:dyDescent="0.35"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</row>
    <row r="31" spans="2:24" x14ac:dyDescent="0.35"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</row>
    <row r="32" spans="2:24" x14ac:dyDescent="0.35"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</row>
  </sheetData>
  <mergeCells count="1">
    <mergeCell ref="C2:W2"/>
  </mergeCells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3">
    <tabColor theme="0"/>
  </sheetPr>
  <dimension ref="B1:Z57"/>
  <sheetViews>
    <sheetView showGridLines="0" zoomScale="54" zoomScaleNormal="54" workbookViewId="0"/>
  </sheetViews>
  <sheetFormatPr defaultColWidth="8.54296875" defaultRowHeight="11.5" x14ac:dyDescent="0.25"/>
  <cols>
    <col min="1" max="1" width="2.54296875" style="87" customWidth="1"/>
    <col min="2" max="2" width="4.453125" style="88" customWidth="1"/>
    <col min="3" max="26" width="8.54296875" style="88"/>
    <col min="27" max="16384" width="8.54296875" style="87"/>
  </cols>
  <sheetData>
    <row r="1" spans="2:26" x14ac:dyDescent="0.25"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3" spans="2:26" ht="22.5" x14ac:dyDescent="0.25">
      <c r="C3" s="366" t="s">
        <v>154</v>
      </c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6"/>
      <c r="R3" s="366"/>
    </row>
    <row r="26" spans="19:19" ht="15.5" x14ac:dyDescent="0.25">
      <c r="S26" s="76"/>
    </row>
    <row r="28" spans="19:19" ht="10.4" customHeight="1" x14ac:dyDescent="0.25"/>
    <row r="57" spans="19:20" ht="12" x14ac:dyDescent="0.3">
      <c r="S57" s="88" t="s">
        <v>159</v>
      </c>
      <c r="T57" s="104"/>
    </row>
  </sheetData>
  <mergeCells count="1">
    <mergeCell ref="C3:R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theme="0"/>
  </sheetPr>
  <dimension ref="B2:X69"/>
  <sheetViews>
    <sheetView showGridLines="0" tabSelected="1" zoomScale="60" zoomScaleNormal="60" workbookViewId="0"/>
  </sheetViews>
  <sheetFormatPr defaultColWidth="9.453125" defaultRowHeight="14.5" x14ac:dyDescent="0.35"/>
  <cols>
    <col min="1" max="1" width="2.54296875" style="75" customWidth="1"/>
    <col min="2" max="2" width="4" style="75" customWidth="1"/>
    <col min="3" max="10" width="9.453125" style="75"/>
    <col min="11" max="11" width="8.54296875" style="75" customWidth="1"/>
    <col min="12" max="23" width="9.453125" style="75"/>
    <col min="24" max="24" width="4.453125" style="75" customWidth="1"/>
    <col min="25" max="25" width="3.54296875" style="75" customWidth="1"/>
    <col min="26" max="16384" width="9.453125" style="75"/>
  </cols>
  <sheetData>
    <row r="2" spans="2:24" ht="36" customHeight="1" x14ac:dyDescent="0.35">
      <c r="B2" s="74"/>
      <c r="C2" s="365" t="s">
        <v>134</v>
      </c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74"/>
    </row>
    <row r="3" spans="2:24" ht="36" customHeight="1" x14ac:dyDescent="0.35">
      <c r="B3" s="74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74"/>
    </row>
    <row r="4" spans="2:24" ht="36" customHeight="1" x14ac:dyDescent="0.35"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</row>
    <row r="5" spans="2:24" x14ac:dyDescent="0.35"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</row>
    <row r="6" spans="2:24" x14ac:dyDescent="0.35"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</row>
    <row r="7" spans="2:24" x14ac:dyDescent="0.35"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 spans="2:24" x14ac:dyDescent="0.35"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</row>
    <row r="9" spans="2:24" x14ac:dyDescent="0.35"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</row>
    <row r="10" spans="2:24" x14ac:dyDescent="0.35"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</row>
    <row r="11" spans="2:24" x14ac:dyDescent="0.35"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</row>
    <row r="12" spans="2:24" x14ac:dyDescent="0.35"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</row>
    <row r="13" spans="2:24" x14ac:dyDescent="0.35"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</row>
    <row r="14" spans="2:24" x14ac:dyDescent="0.35"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</row>
    <row r="15" spans="2:24" x14ac:dyDescent="0.35"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</row>
    <row r="16" spans="2:24" x14ac:dyDescent="0.35"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</row>
    <row r="17" spans="2:24" x14ac:dyDescent="0.35"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</row>
    <row r="18" spans="2:24" x14ac:dyDescent="0.35"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</row>
    <row r="19" spans="2:24" x14ac:dyDescent="0.35"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</row>
    <row r="20" spans="2:24" x14ac:dyDescent="0.35"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</row>
    <row r="21" spans="2:24" x14ac:dyDescent="0.35"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</row>
    <row r="22" spans="2:24" x14ac:dyDescent="0.35"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</row>
    <row r="23" spans="2:24" x14ac:dyDescent="0.35"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</row>
    <row r="24" spans="2:24" x14ac:dyDescent="0.35"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</row>
    <row r="25" spans="2:24" x14ac:dyDescent="0.35"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</row>
    <row r="26" spans="2:24" x14ac:dyDescent="0.35"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</row>
    <row r="27" spans="2:24" x14ac:dyDescent="0.35"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</row>
    <row r="28" spans="2:24" x14ac:dyDescent="0.35"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</row>
    <row r="29" spans="2:24" x14ac:dyDescent="0.35"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</row>
    <row r="30" spans="2:24" x14ac:dyDescent="0.35"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</row>
    <row r="31" spans="2:24" x14ac:dyDescent="0.35"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</row>
    <row r="32" spans="2:24" x14ac:dyDescent="0.35"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</row>
    <row r="33" spans="2:24" x14ac:dyDescent="0.35"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</row>
    <row r="34" spans="2:24" x14ac:dyDescent="0.35"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2:24" x14ac:dyDescent="0.35"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</row>
    <row r="36" spans="2:24" x14ac:dyDescent="0.35"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</row>
    <row r="37" spans="2:24" x14ac:dyDescent="0.35"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</row>
    <row r="38" spans="2:24" x14ac:dyDescent="0.35"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</row>
    <row r="39" spans="2:24" x14ac:dyDescent="0.35"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</row>
    <row r="40" spans="2:24" x14ac:dyDescent="0.35"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</row>
    <row r="41" spans="2:24" x14ac:dyDescent="0.35"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</row>
    <row r="42" spans="2:24" x14ac:dyDescent="0.35"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</row>
    <row r="43" spans="2:24" x14ac:dyDescent="0.35"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</row>
    <row r="44" spans="2:24" x14ac:dyDescent="0.35"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</row>
    <row r="45" spans="2:24" x14ac:dyDescent="0.35"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</row>
    <row r="46" spans="2:24" x14ac:dyDescent="0.35"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</row>
    <row r="47" spans="2:24" x14ac:dyDescent="0.35"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</row>
    <row r="48" spans="2:24" x14ac:dyDescent="0.35"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</row>
    <row r="49" spans="2:24" x14ac:dyDescent="0.35"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</row>
    <row r="50" spans="2:24" x14ac:dyDescent="0.35"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</row>
    <row r="51" spans="2:24" x14ac:dyDescent="0.35"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</row>
    <row r="52" spans="2:24" x14ac:dyDescent="0.35"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</row>
    <row r="53" spans="2:24" x14ac:dyDescent="0.35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</row>
    <row r="54" spans="2:24" x14ac:dyDescent="0.35"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</row>
    <row r="55" spans="2:24" x14ac:dyDescent="0.35"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</row>
    <row r="56" spans="2:24" x14ac:dyDescent="0.35"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</row>
    <row r="57" spans="2:24" x14ac:dyDescent="0.35"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</row>
    <row r="58" spans="2:24" x14ac:dyDescent="0.35"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</row>
    <row r="59" spans="2:24" x14ac:dyDescent="0.35"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</row>
    <row r="60" spans="2:24" x14ac:dyDescent="0.35"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</row>
    <row r="61" spans="2:24" x14ac:dyDescent="0.35"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</row>
    <row r="62" spans="2:24" x14ac:dyDescent="0.35"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</row>
    <row r="63" spans="2:24" x14ac:dyDescent="0.35"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</row>
    <row r="64" spans="2:24" x14ac:dyDescent="0.35"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</row>
    <row r="65" spans="2:24" x14ac:dyDescent="0.35"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</row>
    <row r="66" spans="2:24" x14ac:dyDescent="0.35"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</row>
    <row r="67" spans="2:24" x14ac:dyDescent="0.35"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</row>
    <row r="68" spans="2:24" x14ac:dyDescent="0.35"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</row>
    <row r="69" spans="2:24" x14ac:dyDescent="0.35"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</row>
  </sheetData>
  <mergeCells count="1">
    <mergeCell ref="C2:W2"/>
  </mergeCells>
  <pageMargins left="0.7" right="0.7" top="0.75" bottom="0.75" header="0.3" footer="0.3"/>
  <pageSetup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</sheetPr>
  <dimension ref="B2:Z42"/>
  <sheetViews>
    <sheetView showGridLines="0" zoomScale="40" zoomScaleNormal="40" workbookViewId="0"/>
  </sheetViews>
  <sheetFormatPr defaultColWidth="9.453125" defaultRowHeight="14.5" x14ac:dyDescent="0.35"/>
  <cols>
    <col min="1" max="1" width="2.54296875" style="44" customWidth="1"/>
    <col min="2" max="2" width="3.453125" style="44" customWidth="1"/>
    <col min="3" max="23" width="9.453125" style="44"/>
    <col min="24" max="24" width="4.453125" style="44" customWidth="1"/>
    <col min="25" max="25" width="3.54296875" style="44" customWidth="1"/>
    <col min="26" max="16384" width="9.453125" style="44"/>
  </cols>
  <sheetData>
    <row r="2" spans="2:26" ht="49.5" customHeight="1" x14ac:dyDescent="0.35">
      <c r="B2" s="89"/>
      <c r="C2" s="367" t="s">
        <v>275</v>
      </c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89"/>
      <c r="Y2" s="89"/>
      <c r="Z2" s="89"/>
    </row>
    <row r="3" spans="2:26" ht="36" customHeight="1" x14ac:dyDescent="0.35"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spans="2:26" x14ac:dyDescent="0.35"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</row>
    <row r="5" spans="2:26" x14ac:dyDescent="0.35"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</row>
    <row r="6" spans="2:26" x14ac:dyDescent="0.35"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</row>
    <row r="7" spans="2:26" x14ac:dyDescent="0.35"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</row>
    <row r="8" spans="2:26" x14ac:dyDescent="0.35"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</row>
    <row r="9" spans="2:26" x14ac:dyDescent="0.35"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</row>
    <row r="10" spans="2:26" x14ac:dyDescent="0.35"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</row>
    <row r="11" spans="2:26" x14ac:dyDescent="0.35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</row>
    <row r="12" spans="2:26" x14ac:dyDescent="0.35"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</row>
    <row r="13" spans="2:26" x14ac:dyDescent="0.35"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2:26" x14ac:dyDescent="0.35"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</row>
    <row r="15" spans="2:26" x14ac:dyDescent="0.35"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</row>
    <row r="16" spans="2:26" x14ac:dyDescent="0.35"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</row>
    <row r="17" spans="2:26" x14ac:dyDescent="0.35"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spans="2:26" x14ac:dyDescent="0.35"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</row>
    <row r="19" spans="2:26" x14ac:dyDescent="0.35"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spans="2:26" x14ac:dyDescent="0.35"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</row>
    <row r="21" spans="2:26" x14ac:dyDescent="0.35"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</row>
    <row r="22" spans="2:26" x14ac:dyDescent="0.35"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</row>
    <row r="23" spans="2:26" x14ac:dyDescent="0.35"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</row>
    <row r="24" spans="2:26" x14ac:dyDescent="0.35"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</row>
    <row r="25" spans="2:26" x14ac:dyDescent="0.35"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</row>
    <row r="26" spans="2:26" x14ac:dyDescent="0.35"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</row>
    <row r="27" spans="2:26" x14ac:dyDescent="0.35"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</row>
    <row r="28" spans="2:26" x14ac:dyDescent="0.35"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</row>
    <row r="29" spans="2:26" x14ac:dyDescent="0.35"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</row>
    <row r="30" spans="2:26" x14ac:dyDescent="0.35"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</row>
    <row r="31" spans="2:26" x14ac:dyDescent="0.35"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</row>
    <row r="32" spans="2:26" x14ac:dyDescent="0.35"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</row>
    <row r="33" spans="2:26" x14ac:dyDescent="0.35"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</row>
    <row r="34" spans="2:26" x14ac:dyDescent="0.35"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</row>
    <row r="35" spans="2:26" x14ac:dyDescent="0.35"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</row>
    <row r="36" spans="2:26" x14ac:dyDescent="0.35"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</row>
    <row r="37" spans="2:26" x14ac:dyDescent="0.35"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</row>
    <row r="38" spans="2:26" x14ac:dyDescent="0.35"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</row>
    <row r="39" spans="2:26" x14ac:dyDescent="0.35"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</row>
    <row r="40" spans="2:26" x14ac:dyDescent="0.35"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</row>
    <row r="41" spans="2:26" x14ac:dyDescent="0.35"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</row>
    <row r="42" spans="2:26" x14ac:dyDescent="0.35"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</row>
  </sheetData>
  <mergeCells count="1">
    <mergeCell ref="C2:W2"/>
  </mergeCells>
  <pageMargins left="0.7" right="0.7" top="0.75" bottom="0.75" header="0.3" footer="0.3"/>
  <pageSetup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4">
    <tabColor theme="4"/>
  </sheetPr>
  <dimension ref="A1:R49"/>
  <sheetViews>
    <sheetView showGridLines="0" zoomScale="30" zoomScaleNormal="30" workbookViewId="0">
      <pane ySplit="4" topLeftCell="A5" activePane="bottomLeft" state="frozen"/>
      <selection pane="bottomLeft" activeCell="K35" sqref="K35"/>
    </sheetView>
  </sheetViews>
  <sheetFormatPr defaultColWidth="7.54296875" defaultRowHeight="15.5" x14ac:dyDescent="0.35"/>
  <cols>
    <col min="1" max="1" width="4.54296875" style="51" customWidth="1"/>
    <col min="2" max="2" width="7.54296875" style="51"/>
    <col min="3" max="3" width="47.1796875" style="129" customWidth="1"/>
    <col min="4" max="4" width="4.1796875" style="52" customWidth="1"/>
    <col min="5" max="5" width="255.54296875" style="51" bestFit="1" customWidth="1"/>
    <col min="6" max="6" width="13.54296875" style="118" customWidth="1"/>
    <col min="7" max="7" width="18.81640625" style="118" customWidth="1"/>
    <col min="8" max="8" width="21" style="118" bestFit="1" customWidth="1"/>
    <col min="9" max="9" width="25.54296875" style="118" bestFit="1" customWidth="1"/>
    <col min="10" max="10" width="18.1796875" style="282" customWidth="1"/>
    <col min="11" max="11" width="29.81640625" style="120" bestFit="1" customWidth="1"/>
    <col min="12" max="12" width="16.54296875" style="51" hidden="1" customWidth="1"/>
    <col min="13" max="13" width="17.453125" style="51" hidden="1" customWidth="1"/>
    <col min="14" max="14" width="19.54296875" style="51" hidden="1" customWidth="1"/>
    <col min="15" max="15" width="19.81640625" style="51" hidden="1" customWidth="1"/>
    <col min="16" max="16" width="15.453125" style="77" hidden="1" customWidth="1"/>
    <col min="17" max="17" width="17.453125" style="50" customWidth="1"/>
    <col min="18" max="18" width="27" style="50" customWidth="1"/>
    <col min="19" max="16384" width="7.54296875" style="50"/>
  </cols>
  <sheetData>
    <row r="1" spans="1:18" x14ac:dyDescent="0.35">
      <c r="D1" s="67"/>
      <c r="E1" s="66"/>
    </row>
    <row r="2" spans="1:18" ht="86.5" customHeight="1" x14ac:dyDescent="0.35">
      <c r="B2" s="53"/>
      <c r="C2" s="368" t="s">
        <v>283</v>
      </c>
      <c r="D2" s="368"/>
      <c r="E2" s="368"/>
      <c r="F2" s="368"/>
      <c r="G2" s="368"/>
      <c r="H2" s="368"/>
      <c r="I2" s="368"/>
      <c r="J2" s="368"/>
      <c r="K2" s="121"/>
      <c r="L2" s="105"/>
      <c r="M2" s="105"/>
      <c r="N2" s="105"/>
      <c r="O2" s="105"/>
      <c r="P2" s="90"/>
    </row>
    <row r="3" spans="1:18" x14ac:dyDescent="0.35">
      <c r="B3" s="53"/>
      <c r="C3" s="130"/>
      <c r="D3" s="65"/>
      <c r="E3" s="64"/>
      <c r="F3" s="117"/>
      <c r="G3" s="117"/>
      <c r="H3" s="117"/>
      <c r="I3" s="117"/>
      <c r="J3" s="283"/>
      <c r="K3" s="121"/>
    </row>
    <row r="4" spans="1:18" s="55" customFormat="1" ht="40" x14ac:dyDescent="0.5">
      <c r="A4" s="57"/>
      <c r="B4" s="56"/>
      <c r="C4" s="131" t="s">
        <v>131</v>
      </c>
      <c r="D4" s="369" t="s">
        <v>130</v>
      </c>
      <c r="E4" s="369"/>
      <c r="F4" s="63" t="s">
        <v>129</v>
      </c>
      <c r="G4" s="63" t="s">
        <v>125</v>
      </c>
      <c r="H4" s="63" t="s">
        <v>128</v>
      </c>
      <c r="I4" s="63" t="s">
        <v>127</v>
      </c>
      <c r="J4" s="63" t="s">
        <v>126</v>
      </c>
      <c r="K4" s="63" t="s">
        <v>158</v>
      </c>
      <c r="L4" s="51" t="s">
        <v>125</v>
      </c>
      <c r="M4" s="51" t="s">
        <v>124</v>
      </c>
      <c r="N4" s="51" t="s">
        <v>123</v>
      </c>
      <c r="O4" s="51" t="s">
        <v>122</v>
      </c>
      <c r="P4" s="77" t="s">
        <v>162</v>
      </c>
    </row>
    <row r="5" spans="1:18" ht="33" thickBot="1" x14ac:dyDescent="0.7">
      <c r="B5" s="53"/>
      <c r="C5" s="279" t="s">
        <v>120</v>
      </c>
      <c r="D5" s="279"/>
      <c r="E5" s="279"/>
      <c r="F5" s="279"/>
      <c r="G5" s="279"/>
      <c r="H5" s="279"/>
      <c r="I5" s="279"/>
      <c r="J5" s="279"/>
      <c r="K5" s="279"/>
    </row>
    <row r="6" spans="1:18" ht="20.9" customHeight="1" x14ac:dyDescent="0.35">
      <c r="B6" s="53"/>
      <c r="C6" s="373" t="s">
        <v>166</v>
      </c>
      <c r="D6" s="58" t="s">
        <v>118</v>
      </c>
      <c r="E6" s="146" t="s">
        <v>382</v>
      </c>
      <c r="F6" s="417"/>
      <c r="G6" s="147"/>
      <c r="H6" s="138"/>
      <c r="I6" s="138"/>
      <c r="J6" s="332"/>
      <c r="K6" s="111"/>
      <c r="L6" s="106">
        <f>IF(ISBLANK(G6),0,1)</f>
        <v>0</v>
      </c>
      <c r="M6" s="106">
        <f>IF(ISBLANK(H6),0,3)</f>
        <v>0</v>
      </c>
      <c r="N6" s="106">
        <f>IF(ISBLANK(I6),0,5)</f>
        <v>0</v>
      </c>
      <c r="O6" s="106" t="str">
        <f>IFERROR(ROUND(AVERAGEIF(L6:N11,"&lt;&gt;0",L6:N11),0),"-")</f>
        <v>-</v>
      </c>
      <c r="P6" s="92"/>
      <c r="Q6" s="62"/>
      <c r="R6" s="62"/>
    </row>
    <row r="7" spans="1:18" ht="20.9" customHeight="1" x14ac:dyDescent="0.35">
      <c r="B7" s="53"/>
      <c r="C7" s="374"/>
      <c r="D7" s="58" t="s">
        <v>118</v>
      </c>
      <c r="E7" s="148" t="s">
        <v>383</v>
      </c>
      <c r="F7" s="296"/>
      <c r="G7" s="297"/>
      <c r="H7" s="298"/>
      <c r="I7" s="298"/>
      <c r="J7" s="370" t="str">
        <f>IFERROR(O6,"-")</f>
        <v>-</v>
      </c>
      <c r="K7" s="111"/>
      <c r="L7" s="106">
        <f t="shared" ref="L7:L43" si="0">IF(ISBLANK(G7),0,1)</f>
        <v>0</v>
      </c>
      <c r="M7" s="106">
        <f t="shared" ref="M7:M43" si="1">IF(ISBLANK(H7),0,3)</f>
        <v>0</v>
      </c>
      <c r="N7" s="106">
        <f t="shared" ref="N7:N43" si="2">IF(ISBLANK(I7),0,5)</f>
        <v>0</v>
      </c>
      <c r="O7" s="106"/>
      <c r="P7" s="92"/>
      <c r="Q7" s="62"/>
      <c r="R7" s="62"/>
    </row>
    <row r="8" spans="1:18" ht="20.9" customHeight="1" x14ac:dyDescent="0.35">
      <c r="B8" s="53"/>
      <c r="C8" s="374"/>
      <c r="D8" s="58" t="s">
        <v>118</v>
      </c>
      <c r="E8" s="148" t="s">
        <v>384</v>
      </c>
      <c r="F8" s="296"/>
      <c r="G8" s="298"/>
      <c r="H8" s="298"/>
      <c r="I8" s="298"/>
      <c r="J8" s="370"/>
      <c r="K8" s="111"/>
      <c r="L8" s="106">
        <f t="shared" si="0"/>
        <v>0</v>
      </c>
      <c r="M8" s="106">
        <f t="shared" si="1"/>
        <v>0</v>
      </c>
      <c r="N8" s="106">
        <f t="shared" si="2"/>
        <v>0</v>
      </c>
      <c r="O8" s="106"/>
      <c r="P8" s="92"/>
      <c r="Q8" s="62"/>
      <c r="R8" s="62"/>
    </row>
    <row r="9" spans="1:18" ht="20.9" customHeight="1" x14ac:dyDescent="0.35">
      <c r="B9" s="53"/>
      <c r="C9" s="374"/>
      <c r="D9" s="58" t="s">
        <v>118</v>
      </c>
      <c r="E9" s="232" t="s">
        <v>385</v>
      </c>
      <c r="F9" s="299"/>
      <c r="G9" s="297"/>
      <c r="H9" s="300"/>
      <c r="I9" s="298"/>
      <c r="J9" s="370"/>
      <c r="K9" s="114"/>
      <c r="L9" s="106">
        <f t="shared" si="0"/>
        <v>0</v>
      </c>
      <c r="M9" s="106">
        <f t="shared" si="1"/>
        <v>0</v>
      </c>
      <c r="N9" s="106">
        <f t="shared" si="2"/>
        <v>0</v>
      </c>
      <c r="O9" s="106"/>
      <c r="P9" s="92"/>
      <c r="Q9" s="62"/>
      <c r="R9" s="62"/>
    </row>
    <row r="10" spans="1:18" ht="20.9" customHeight="1" x14ac:dyDescent="0.35">
      <c r="B10" s="53"/>
      <c r="C10" s="374"/>
      <c r="D10" s="58" t="s">
        <v>118</v>
      </c>
      <c r="E10" s="234" t="s">
        <v>386</v>
      </c>
      <c r="F10" s="296"/>
      <c r="G10" s="298"/>
      <c r="H10" s="298"/>
      <c r="I10" s="300"/>
      <c r="J10" s="370"/>
      <c r="K10" s="111"/>
      <c r="L10" s="106">
        <f t="shared" si="0"/>
        <v>0</v>
      </c>
      <c r="M10" s="106">
        <f t="shared" si="1"/>
        <v>0</v>
      </c>
      <c r="N10" s="106">
        <f t="shared" si="2"/>
        <v>0</v>
      </c>
      <c r="O10" s="106"/>
      <c r="P10" s="77" t="str">
        <f>IF(MAX(L10:N10)=0,"",MAX(L10:N10))</f>
        <v/>
      </c>
      <c r="Q10" s="62"/>
      <c r="R10" s="62"/>
    </row>
    <row r="11" spans="1:18" ht="20.9" customHeight="1" thickBot="1" x14ac:dyDescent="0.4">
      <c r="B11" s="53"/>
      <c r="C11" s="375"/>
      <c r="D11" s="235" t="s">
        <v>118</v>
      </c>
      <c r="E11" s="237" t="s">
        <v>387</v>
      </c>
      <c r="F11" s="301"/>
      <c r="G11" s="297"/>
      <c r="H11" s="297"/>
      <c r="I11" s="302"/>
      <c r="J11" s="371"/>
      <c r="K11" s="112"/>
      <c r="L11" s="106">
        <f t="shared" si="0"/>
        <v>0</v>
      </c>
      <c r="M11" s="106">
        <f t="shared" si="1"/>
        <v>0</v>
      </c>
      <c r="N11" s="106">
        <f t="shared" si="2"/>
        <v>0</v>
      </c>
      <c r="O11" s="106"/>
      <c r="P11" s="92"/>
      <c r="Q11" s="62"/>
      <c r="R11" s="62"/>
    </row>
    <row r="12" spans="1:18" ht="20.9" customHeight="1" x14ac:dyDescent="0.35">
      <c r="B12" s="53"/>
      <c r="C12" s="373" t="s">
        <v>276</v>
      </c>
      <c r="D12" s="143" t="s">
        <v>118</v>
      </c>
      <c r="E12" s="233" t="s">
        <v>388</v>
      </c>
      <c r="F12" s="303"/>
      <c r="G12" s="304"/>
      <c r="H12" s="304"/>
      <c r="I12" s="303"/>
      <c r="J12" s="372" t="str">
        <f>IFERROR(O12,"-")</f>
        <v>-</v>
      </c>
      <c r="K12" s="136"/>
      <c r="L12" s="106">
        <f t="shared" si="0"/>
        <v>0</v>
      </c>
      <c r="M12" s="106">
        <f t="shared" si="1"/>
        <v>0</v>
      </c>
      <c r="N12" s="106">
        <f t="shared" si="2"/>
        <v>0</v>
      </c>
      <c r="O12" s="106" t="str">
        <f>IFERROR(ROUND(AVERAGEIF(L12:N20,"&lt;&gt;0",L12:N20),0),"-")</f>
        <v>-</v>
      </c>
      <c r="P12" s="92"/>
      <c r="Q12" s="62"/>
      <c r="R12" s="62"/>
    </row>
    <row r="13" spans="1:18" ht="20.9" customHeight="1" x14ac:dyDescent="0.35">
      <c r="B13" s="53"/>
      <c r="C13" s="374"/>
      <c r="D13" s="243" t="s">
        <v>118</v>
      </c>
      <c r="E13" s="137" t="s">
        <v>389</v>
      </c>
      <c r="F13" s="303"/>
      <c r="G13" s="303"/>
      <c r="H13" s="303"/>
      <c r="I13" s="303"/>
      <c r="J13" s="370"/>
      <c r="K13" s="141"/>
      <c r="L13" s="106">
        <f t="shared" si="0"/>
        <v>0</v>
      </c>
      <c r="M13" s="106">
        <f t="shared" si="1"/>
        <v>0</v>
      </c>
      <c r="N13" s="106">
        <f t="shared" si="2"/>
        <v>0</v>
      </c>
      <c r="O13" s="106"/>
      <c r="P13" s="92"/>
      <c r="Q13" s="62"/>
      <c r="R13" s="62"/>
    </row>
    <row r="14" spans="1:18" ht="20.9" customHeight="1" x14ac:dyDescent="0.35">
      <c r="B14" s="53"/>
      <c r="C14" s="374"/>
      <c r="D14" s="58" t="s">
        <v>118</v>
      </c>
      <c r="E14" s="137" t="s">
        <v>277</v>
      </c>
      <c r="F14" s="298"/>
      <c r="G14" s="298"/>
      <c r="H14" s="298"/>
      <c r="I14" s="298"/>
      <c r="J14" s="370"/>
      <c r="K14" s="111"/>
      <c r="L14" s="106">
        <f t="shared" si="0"/>
        <v>0</v>
      </c>
      <c r="M14" s="106">
        <f t="shared" si="1"/>
        <v>0</v>
      </c>
      <c r="N14" s="106">
        <f t="shared" si="2"/>
        <v>0</v>
      </c>
      <c r="O14" s="106"/>
      <c r="P14" s="92"/>
      <c r="Q14" s="62"/>
      <c r="R14" s="62"/>
    </row>
    <row r="15" spans="1:18" ht="20.9" customHeight="1" x14ac:dyDescent="0.35">
      <c r="B15" s="53"/>
      <c r="C15" s="374"/>
      <c r="D15" s="58" t="s">
        <v>118</v>
      </c>
      <c r="E15" s="148" t="s">
        <v>390</v>
      </c>
      <c r="F15" s="298"/>
      <c r="G15" s="298"/>
      <c r="H15" s="298"/>
      <c r="I15" s="298"/>
      <c r="J15" s="370"/>
      <c r="K15" s="111"/>
      <c r="L15" s="106">
        <f t="shared" si="0"/>
        <v>0</v>
      </c>
      <c r="M15" s="106">
        <f t="shared" si="1"/>
        <v>0</v>
      </c>
      <c r="N15" s="106">
        <f t="shared" si="2"/>
        <v>0</v>
      </c>
      <c r="O15" s="106"/>
      <c r="P15" s="92"/>
      <c r="Q15" s="62"/>
      <c r="R15" s="62"/>
    </row>
    <row r="16" spans="1:18" s="59" customFormat="1" ht="20.9" customHeight="1" x14ac:dyDescent="0.4">
      <c r="A16" s="61"/>
      <c r="B16" s="60"/>
      <c r="C16" s="374"/>
      <c r="D16" s="58" t="s">
        <v>118</v>
      </c>
      <c r="E16" s="148" t="s">
        <v>278</v>
      </c>
      <c r="F16" s="298"/>
      <c r="G16" s="298"/>
      <c r="H16" s="298"/>
      <c r="I16" s="298"/>
      <c r="J16" s="370"/>
      <c r="K16" s="111"/>
      <c r="L16" s="106">
        <f t="shared" si="0"/>
        <v>0</v>
      </c>
      <c r="M16" s="106">
        <f t="shared" si="1"/>
        <v>0</v>
      </c>
      <c r="N16" s="106">
        <f t="shared" si="2"/>
        <v>0</v>
      </c>
      <c r="O16" s="106"/>
      <c r="P16" s="93"/>
    </row>
    <row r="17" spans="2:18" ht="20.149999999999999" customHeight="1" x14ac:dyDescent="0.35">
      <c r="B17" s="53"/>
      <c r="C17" s="374"/>
      <c r="D17" s="140" t="s">
        <v>118</v>
      </c>
      <c r="E17" s="139" t="s">
        <v>391</v>
      </c>
      <c r="F17" s="297"/>
      <c r="G17" s="297"/>
      <c r="H17" s="297"/>
      <c r="I17" s="297"/>
      <c r="J17" s="370"/>
      <c r="K17" s="112"/>
      <c r="L17" s="106">
        <f t="shared" si="0"/>
        <v>0</v>
      </c>
      <c r="M17" s="106">
        <f t="shared" si="1"/>
        <v>0</v>
      </c>
      <c r="N17" s="106">
        <f t="shared" si="2"/>
        <v>0</v>
      </c>
      <c r="O17" s="106"/>
    </row>
    <row r="18" spans="2:18" ht="20.9" customHeight="1" x14ac:dyDescent="0.35">
      <c r="B18" s="53"/>
      <c r="C18" s="374"/>
      <c r="D18" s="58" t="s">
        <v>118</v>
      </c>
      <c r="E18" s="238" t="s">
        <v>392</v>
      </c>
      <c r="F18" s="298"/>
      <c r="G18" s="298"/>
      <c r="H18" s="305"/>
      <c r="I18" s="305"/>
      <c r="J18" s="370"/>
      <c r="K18" s="111"/>
      <c r="L18" s="106">
        <f t="shared" si="0"/>
        <v>0</v>
      </c>
      <c r="M18" s="106">
        <f t="shared" si="1"/>
        <v>0</v>
      </c>
      <c r="N18" s="106">
        <f t="shared" si="2"/>
        <v>0</v>
      </c>
    </row>
    <row r="19" spans="2:18" ht="20.9" customHeight="1" x14ac:dyDescent="0.35">
      <c r="B19" s="53"/>
      <c r="C19" s="374"/>
      <c r="D19" s="58" t="s">
        <v>118</v>
      </c>
      <c r="E19" s="148" t="s">
        <v>393</v>
      </c>
      <c r="F19" s="297"/>
      <c r="G19" s="297"/>
      <c r="H19" s="306"/>
      <c r="I19" s="306"/>
      <c r="J19" s="370"/>
      <c r="K19" s="111"/>
      <c r="L19" s="106">
        <f t="shared" si="0"/>
        <v>0</v>
      </c>
      <c r="M19" s="106">
        <f t="shared" si="1"/>
        <v>0</v>
      </c>
      <c r="N19" s="106">
        <f t="shared" si="2"/>
        <v>0</v>
      </c>
    </row>
    <row r="20" spans="2:18" ht="20.5" customHeight="1" thickBot="1" x14ac:dyDescent="0.4">
      <c r="B20" s="53"/>
      <c r="C20" s="375"/>
      <c r="D20" s="140" t="s">
        <v>118</v>
      </c>
      <c r="E20" s="148" t="s">
        <v>394</v>
      </c>
      <c r="F20" s="297"/>
      <c r="G20" s="297"/>
      <c r="H20" s="297"/>
      <c r="I20" s="302"/>
      <c r="J20" s="371"/>
      <c r="K20" s="115"/>
      <c r="L20" s="106">
        <f t="shared" si="0"/>
        <v>0</v>
      </c>
      <c r="M20" s="106">
        <f t="shared" si="1"/>
        <v>0</v>
      </c>
      <c r="N20" s="106">
        <f t="shared" si="2"/>
        <v>0</v>
      </c>
    </row>
    <row r="21" spans="2:18" ht="20.9" customHeight="1" x14ac:dyDescent="0.35">
      <c r="B21" s="53"/>
      <c r="C21" s="373" t="s">
        <v>395</v>
      </c>
      <c r="D21" s="142" t="s">
        <v>118</v>
      </c>
      <c r="E21" s="231" t="s">
        <v>279</v>
      </c>
      <c r="F21" s="304"/>
      <c r="G21" s="307"/>
      <c r="H21" s="307"/>
      <c r="I21" s="304"/>
      <c r="J21" s="370" t="str">
        <f>IFERROR(O21,"-")</f>
        <v>-</v>
      </c>
      <c r="K21" s="136"/>
      <c r="L21" s="106">
        <f t="shared" si="0"/>
        <v>0</v>
      </c>
      <c r="M21" s="106">
        <f t="shared" si="1"/>
        <v>0</v>
      </c>
      <c r="N21" s="106">
        <f t="shared" si="2"/>
        <v>0</v>
      </c>
      <c r="O21" s="106" t="str">
        <f>IFERROR(ROUND(AVERAGEIF(L21:N23,"&lt;&gt;0",L21:N23),0),"-")</f>
        <v>-</v>
      </c>
    </row>
    <row r="22" spans="2:18" ht="20.149999999999999" customHeight="1" x14ac:dyDescent="0.35">
      <c r="B22" s="53"/>
      <c r="C22" s="374"/>
      <c r="D22" s="54" t="s">
        <v>118</v>
      </c>
      <c r="E22" s="148" t="s">
        <v>285</v>
      </c>
      <c r="F22" s="303"/>
      <c r="G22" s="298"/>
      <c r="H22" s="298"/>
      <c r="I22" s="300"/>
      <c r="J22" s="370"/>
      <c r="K22" s="114"/>
      <c r="L22" s="106">
        <f t="shared" si="0"/>
        <v>0</v>
      </c>
      <c r="M22" s="106">
        <f t="shared" si="1"/>
        <v>0</v>
      </c>
      <c r="N22" s="106">
        <f t="shared" si="2"/>
        <v>0</v>
      </c>
    </row>
    <row r="23" spans="2:18" ht="25" customHeight="1" thickBot="1" x14ac:dyDescent="0.4">
      <c r="B23" s="53"/>
      <c r="C23" s="374"/>
      <c r="D23" s="54" t="s">
        <v>118</v>
      </c>
      <c r="E23" s="148" t="s">
        <v>396</v>
      </c>
      <c r="F23" s="303"/>
      <c r="G23" s="298"/>
      <c r="H23" s="298"/>
      <c r="I23" s="302"/>
      <c r="J23" s="370"/>
      <c r="K23" s="115"/>
      <c r="L23" s="106">
        <f t="shared" si="0"/>
        <v>0</v>
      </c>
      <c r="M23" s="106">
        <f t="shared" si="1"/>
        <v>0</v>
      </c>
      <c r="N23" s="106">
        <f t="shared" si="2"/>
        <v>0</v>
      </c>
    </row>
    <row r="24" spans="2:18" ht="44.25" customHeight="1" thickBot="1" x14ac:dyDescent="0.7">
      <c r="B24" s="53"/>
      <c r="C24" s="280" t="s">
        <v>121</v>
      </c>
      <c r="D24" s="280"/>
      <c r="E24" s="280"/>
      <c r="F24" s="334"/>
      <c r="G24" s="334"/>
      <c r="H24" s="334"/>
      <c r="I24" s="334"/>
      <c r="J24" s="280"/>
      <c r="K24" s="334"/>
      <c r="L24" s="106"/>
      <c r="M24" s="106"/>
      <c r="N24" s="106"/>
    </row>
    <row r="25" spans="2:18" ht="20.9" customHeight="1" x14ac:dyDescent="0.35">
      <c r="B25" s="53"/>
      <c r="C25" s="373" t="s">
        <v>167</v>
      </c>
      <c r="D25" s="58" t="s">
        <v>118</v>
      </c>
      <c r="E25" s="146" t="s">
        <v>397</v>
      </c>
      <c r="F25" s="417"/>
      <c r="G25" s="299"/>
      <c r="H25" s="296"/>
      <c r="I25" s="296"/>
      <c r="J25" s="372" t="str">
        <f>IFERROR(O25,"-")</f>
        <v>-</v>
      </c>
      <c r="K25" s="111"/>
      <c r="L25" s="106">
        <f t="shared" si="0"/>
        <v>0</v>
      </c>
      <c r="M25" s="106">
        <f t="shared" si="1"/>
        <v>0</v>
      </c>
      <c r="N25" s="106">
        <f t="shared" si="2"/>
        <v>0</v>
      </c>
      <c r="O25" s="106" t="str">
        <f>IFERROR(ROUND(AVERAGEIF(L25:N27,"&lt;&gt;0",L25:N27),0),"-")</f>
        <v>-</v>
      </c>
      <c r="P25" s="92"/>
      <c r="Q25" s="62"/>
      <c r="R25" s="62"/>
    </row>
    <row r="26" spans="2:18" ht="25.4" customHeight="1" x14ac:dyDescent="0.35">
      <c r="B26" s="53"/>
      <c r="C26" s="374"/>
      <c r="D26" s="58" t="s">
        <v>118</v>
      </c>
      <c r="E26" s="144" t="s">
        <v>398</v>
      </c>
      <c r="F26" s="113"/>
      <c r="G26" s="306"/>
      <c r="H26" s="306"/>
      <c r="I26" s="306"/>
      <c r="J26" s="370"/>
      <c r="K26" s="111"/>
      <c r="L26" s="106">
        <f t="shared" si="0"/>
        <v>0</v>
      </c>
      <c r="M26" s="106">
        <f t="shared" si="1"/>
        <v>0</v>
      </c>
      <c r="N26" s="106">
        <f t="shared" si="2"/>
        <v>0</v>
      </c>
      <c r="O26" s="106"/>
    </row>
    <row r="27" spans="2:18" ht="20.9" customHeight="1" thickBot="1" x14ac:dyDescent="0.4">
      <c r="B27" s="53"/>
      <c r="C27" s="375"/>
      <c r="D27" s="140" t="s">
        <v>118</v>
      </c>
      <c r="E27" s="144" t="s">
        <v>399</v>
      </c>
      <c r="F27" s="116"/>
      <c r="G27" s="308"/>
      <c r="H27" s="308"/>
      <c r="I27" s="308"/>
      <c r="J27" s="371"/>
      <c r="K27" s="115"/>
      <c r="L27" s="106">
        <f t="shared" si="0"/>
        <v>0</v>
      </c>
      <c r="M27" s="106">
        <f t="shared" si="1"/>
        <v>0</v>
      </c>
      <c r="N27" s="106">
        <f t="shared" si="2"/>
        <v>0</v>
      </c>
      <c r="O27" s="106"/>
    </row>
    <row r="28" spans="2:18" ht="20.9" customHeight="1" x14ac:dyDescent="0.35">
      <c r="B28" s="53"/>
      <c r="C28" s="373" t="s">
        <v>280</v>
      </c>
      <c r="D28" s="142" t="s">
        <v>118</v>
      </c>
      <c r="E28" s="239" t="s">
        <v>400</v>
      </c>
      <c r="F28" s="135"/>
      <c r="G28" s="309"/>
      <c r="H28" s="309"/>
      <c r="I28" s="307"/>
      <c r="J28" s="372" t="str">
        <f>IFERROR(O28,"-")</f>
        <v>-</v>
      </c>
      <c r="K28" s="141"/>
      <c r="L28" s="106">
        <f t="shared" si="0"/>
        <v>0</v>
      </c>
      <c r="M28" s="106">
        <f t="shared" si="1"/>
        <v>0</v>
      </c>
      <c r="N28" s="106">
        <f t="shared" si="2"/>
        <v>0</v>
      </c>
      <c r="O28" s="106" t="str">
        <f>IFERROR(ROUND(AVERAGEIF(L28:N33,"&lt;&gt;0",L28:N33),0),"-")</f>
        <v>-</v>
      </c>
    </row>
    <row r="29" spans="2:18" ht="20.9" customHeight="1" x14ac:dyDescent="0.35">
      <c r="B29" s="53"/>
      <c r="C29" s="374"/>
      <c r="D29" s="58" t="s">
        <v>118</v>
      </c>
      <c r="E29" s="238" t="s">
        <v>168</v>
      </c>
      <c r="F29" s="113"/>
      <c r="G29" s="306"/>
      <c r="H29" s="306"/>
      <c r="I29" s="305"/>
      <c r="J29" s="370"/>
      <c r="K29" s="111"/>
      <c r="L29" s="106">
        <f t="shared" si="0"/>
        <v>0</v>
      </c>
      <c r="M29" s="106">
        <f t="shared" si="1"/>
        <v>0</v>
      </c>
      <c r="N29" s="106">
        <f t="shared" si="2"/>
        <v>0</v>
      </c>
      <c r="O29" s="106"/>
    </row>
    <row r="30" spans="2:18" ht="20.9" customHeight="1" x14ac:dyDescent="0.35">
      <c r="B30" s="53"/>
      <c r="C30" s="374"/>
      <c r="D30" s="58" t="s">
        <v>118</v>
      </c>
      <c r="E30" s="139" t="s">
        <v>401</v>
      </c>
      <c r="F30" s="113"/>
      <c r="G30" s="306"/>
      <c r="H30" s="306"/>
      <c r="I30" s="306"/>
      <c r="J30" s="370"/>
      <c r="K30" s="111"/>
      <c r="L30" s="106">
        <f t="shared" si="0"/>
        <v>0</v>
      </c>
      <c r="M30" s="106">
        <f t="shared" si="1"/>
        <v>0</v>
      </c>
      <c r="N30" s="106">
        <f t="shared" si="2"/>
        <v>0</v>
      </c>
      <c r="O30" s="106"/>
    </row>
    <row r="31" spans="2:18" ht="20.9" customHeight="1" x14ac:dyDescent="0.35">
      <c r="B31" s="53"/>
      <c r="C31" s="374"/>
      <c r="D31" s="58" t="s">
        <v>118</v>
      </c>
      <c r="E31" s="148" t="s">
        <v>282</v>
      </c>
      <c r="F31" s="113"/>
      <c r="G31" s="306"/>
      <c r="H31" s="306"/>
      <c r="I31" s="306"/>
      <c r="J31" s="370"/>
      <c r="K31" s="111"/>
      <c r="L31" s="106">
        <f t="shared" si="0"/>
        <v>0</v>
      </c>
      <c r="M31" s="106">
        <f t="shared" si="1"/>
        <v>0</v>
      </c>
      <c r="N31" s="106">
        <f t="shared" si="2"/>
        <v>0</v>
      </c>
      <c r="O31" s="106"/>
    </row>
    <row r="32" spans="2:18" ht="20.9" customHeight="1" x14ac:dyDescent="0.35">
      <c r="B32" s="53"/>
      <c r="C32" s="374"/>
      <c r="D32" s="58" t="s">
        <v>118</v>
      </c>
      <c r="E32" s="148" t="s">
        <v>284</v>
      </c>
      <c r="F32" s="113"/>
      <c r="G32" s="306"/>
      <c r="H32" s="306"/>
      <c r="I32" s="306"/>
      <c r="J32" s="370"/>
      <c r="K32" s="111"/>
      <c r="L32" s="106">
        <f t="shared" si="0"/>
        <v>0</v>
      </c>
      <c r="M32" s="106">
        <f t="shared" si="1"/>
        <v>0</v>
      </c>
      <c r="N32" s="106">
        <f t="shared" si="2"/>
        <v>0</v>
      </c>
    </row>
    <row r="33" spans="1:16" ht="24.65" customHeight="1" thickBot="1" x14ac:dyDescent="0.4">
      <c r="B33" s="53"/>
      <c r="C33" s="374"/>
      <c r="D33" s="140" t="s">
        <v>118</v>
      </c>
      <c r="E33" s="148" t="s">
        <v>281</v>
      </c>
      <c r="F33" s="116"/>
      <c r="G33" s="308"/>
      <c r="H33" s="308"/>
      <c r="I33" s="308"/>
      <c r="J33" s="371"/>
      <c r="K33" s="112"/>
      <c r="L33" s="106">
        <f t="shared" si="0"/>
        <v>0</v>
      </c>
      <c r="M33" s="106">
        <f t="shared" si="1"/>
        <v>0</v>
      </c>
      <c r="N33" s="106">
        <f t="shared" si="2"/>
        <v>0</v>
      </c>
    </row>
    <row r="34" spans="1:16" ht="24.65" customHeight="1" thickBot="1" x14ac:dyDescent="0.7">
      <c r="B34" s="53"/>
      <c r="C34" s="280" t="s">
        <v>119</v>
      </c>
      <c r="D34" s="280"/>
      <c r="E34" s="280"/>
      <c r="F34" s="334"/>
      <c r="G34" s="334"/>
      <c r="H34" s="334"/>
      <c r="I34" s="334"/>
      <c r="J34" s="280"/>
      <c r="K34" s="334"/>
      <c r="L34" s="106">
        <f t="shared" si="0"/>
        <v>0</v>
      </c>
      <c r="M34" s="106">
        <f t="shared" si="1"/>
        <v>0</v>
      </c>
      <c r="N34" s="106">
        <f t="shared" si="2"/>
        <v>0</v>
      </c>
    </row>
    <row r="35" spans="1:16" ht="22.5" customHeight="1" x14ac:dyDescent="0.35">
      <c r="B35" s="53"/>
      <c r="C35" s="373" t="s">
        <v>169</v>
      </c>
      <c r="D35" s="58" t="s">
        <v>118</v>
      </c>
      <c r="E35" s="240" t="s">
        <v>402</v>
      </c>
      <c r="F35" s="306"/>
      <c r="G35" s="306"/>
      <c r="H35" s="306"/>
      <c r="I35" s="306"/>
      <c r="J35" s="372" t="str">
        <f>IFERROR(O35,"-")</f>
        <v>-</v>
      </c>
      <c r="K35" s="111"/>
      <c r="L35" s="106">
        <f t="shared" si="0"/>
        <v>0</v>
      </c>
      <c r="M35" s="106">
        <f t="shared" si="1"/>
        <v>0</v>
      </c>
      <c r="N35" s="106">
        <f t="shared" si="2"/>
        <v>0</v>
      </c>
      <c r="O35" s="106" t="str">
        <f>IFERROR(ROUND(AVERAGEIF(L35:N43,"&lt;&gt;0",L35:N43),0),"-")</f>
        <v>-</v>
      </c>
    </row>
    <row r="36" spans="1:16" ht="20.9" customHeight="1" x14ac:dyDescent="0.35">
      <c r="B36" s="53"/>
      <c r="C36" s="374"/>
      <c r="D36" s="58" t="s">
        <v>118</v>
      </c>
      <c r="E36" s="148" t="s">
        <v>403</v>
      </c>
      <c r="F36" s="306"/>
      <c r="G36" s="306"/>
      <c r="H36" s="306"/>
      <c r="I36" s="306"/>
      <c r="J36" s="370"/>
      <c r="K36" s="111"/>
      <c r="L36" s="106">
        <f t="shared" si="0"/>
        <v>0</v>
      </c>
      <c r="M36" s="106">
        <f t="shared" si="1"/>
        <v>0</v>
      </c>
      <c r="N36" s="106">
        <f t="shared" si="2"/>
        <v>0</v>
      </c>
      <c r="O36" s="106"/>
    </row>
    <row r="37" spans="1:16" ht="20.9" customHeight="1" x14ac:dyDescent="0.35">
      <c r="B37" s="53"/>
      <c r="C37" s="374"/>
      <c r="D37" s="58" t="s">
        <v>118</v>
      </c>
      <c r="E37" s="148" t="s">
        <v>404</v>
      </c>
      <c r="F37" s="306"/>
      <c r="G37" s="306"/>
      <c r="H37" s="306"/>
      <c r="I37" s="306"/>
      <c r="J37" s="370"/>
      <c r="K37" s="111"/>
      <c r="L37" s="106">
        <f t="shared" si="0"/>
        <v>0</v>
      </c>
      <c r="M37" s="106">
        <f t="shared" si="1"/>
        <v>0</v>
      </c>
      <c r="N37" s="106">
        <f t="shared" si="2"/>
        <v>0</v>
      </c>
      <c r="O37" s="106"/>
    </row>
    <row r="38" spans="1:16" s="55" customFormat="1" ht="22.5" customHeight="1" x14ac:dyDescent="0.45">
      <c r="A38" s="57"/>
      <c r="B38" s="56"/>
      <c r="C38" s="374"/>
      <c r="D38" s="58" t="s">
        <v>118</v>
      </c>
      <c r="E38" s="148" t="s">
        <v>170</v>
      </c>
      <c r="F38" s="306"/>
      <c r="G38" s="306"/>
      <c r="H38" s="306"/>
      <c r="I38" s="306"/>
      <c r="J38" s="370"/>
      <c r="K38" s="111"/>
      <c r="L38" s="106">
        <f t="shared" si="0"/>
        <v>0</v>
      </c>
      <c r="M38" s="106">
        <f t="shared" si="1"/>
        <v>0</v>
      </c>
      <c r="N38" s="106">
        <f t="shared" si="2"/>
        <v>0</v>
      </c>
      <c r="O38" s="106"/>
      <c r="P38" s="91"/>
    </row>
    <row r="39" spans="1:16" s="55" customFormat="1" ht="26.9" customHeight="1" x14ac:dyDescent="0.45">
      <c r="A39" s="57"/>
      <c r="B39" s="56"/>
      <c r="C39" s="374"/>
      <c r="D39" s="58" t="s">
        <v>118</v>
      </c>
      <c r="E39" s="148" t="s">
        <v>171</v>
      </c>
      <c r="F39" s="306"/>
      <c r="G39" s="306"/>
      <c r="H39" s="306"/>
      <c r="I39" s="306"/>
      <c r="J39" s="370"/>
      <c r="K39" s="111"/>
      <c r="L39" s="106">
        <f t="shared" si="0"/>
        <v>0</v>
      </c>
      <c r="M39" s="106">
        <f t="shared" si="1"/>
        <v>0</v>
      </c>
      <c r="N39" s="106">
        <f t="shared" si="2"/>
        <v>0</v>
      </c>
      <c r="O39" s="106"/>
      <c r="P39" s="91"/>
    </row>
    <row r="40" spans="1:16" s="55" customFormat="1" ht="23.9" customHeight="1" x14ac:dyDescent="0.45">
      <c r="A40" s="57"/>
      <c r="B40" s="56"/>
      <c r="C40" s="374"/>
      <c r="D40" s="58" t="s">
        <v>118</v>
      </c>
      <c r="E40" s="148" t="s">
        <v>172</v>
      </c>
      <c r="F40" s="306"/>
      <c r="G40" s="306"/>
      <c r="H40" s="306"/>
      <c r="I40" s="306"/>
      <c r="J40" s="370"/>
      <c r="K40" s="111"/>
      <c r="L40" s="106">
        <f t="shared" si="0"/>
        <v>0</v>
      </c>
      <c r="M40" s="106">
        <f t="shared" si="1"/>
        <v>0</v>
      </c>
      <c r="N40" s="106">
        <f t="shared" si="2"/>
        <v>0</v>
      </c>
      <c r="O40" s="106"/>
      <c r="P40" s="91"/>
    </row>
    <row r="41" spans="1:16" ht="22.5" customHeight="1" x14ac:dyDescent="0.45">
      <c r="B41" s="56"/>
      <c r="C41" s="374"/>
      <c r="D41" s="58" t="s">
        <v>118</v>
      </c>
      <c r="E41" s="148" t="s">
        <v>253</v>
      </c>
      <c r="F41" s="306"/>
      <c r="G41" s="306"/>
      <c r="H41" s="306"/>
      <c r="I41" s="306"/>
      <c r="J41" s="370"/>
      <c r="K41" s="111"/>
      <c r="L41" s="106">
        <f t="shared" si="0"/>
        <v>0</v>
      </c>
      <c r="M41" s="106">
        <f t="shared" si="1"/>
        <v>0</v>
      </c>
      <c r="N41" s="106">
        <f t="shared" si="2"/>
        <v>0</v>
      </c>
    </row>
    <row r="42" spans="1:16" ht="26.15" customHeight="1" x14ac:dyDescent="0.45">
      <c r="B42" s="56"/>
      <c r="C42" s="374"/>
      <c r="D42" s="58" t="s">
        <v>118</v>
      </c>
      <c r="E42" s="148" t="s">
        <v>405</v>
      </c>
      <c r="F42" s="306"/>
      <c r="G42" s="306"/>
      <c r="H42" s="306"/>
      <c r="I42" s="306"/>
      <c r="J42" s="370"/>
      <c r="K42" s="111"/>
      <c r="L42" s="106">
        <f t="shared" si="0"/>
        <v>0</v>
      </c>
      <c r="M42" s="106">
        <f t="shared" si="1"/>
        <v>0</v>
      </c>
      <c r="N42" s="106">
        <f t="shared" si="2"/>
        <v>0</v>
      </c>
      <c r="P42" s="77" t="str">
        <f>IF(MAX(L42:N42)=0,"",MAX(L42:N42))</f>
        <v/>
      </c>
    </row>
    <row r="43" spans="1:16" ht="26.25" customHeight="1" thickBot="1" x14ac:dyDescent="0.5">
      <c r="B43" s="56"/>
      <c r="C43" s="375"/>
      <c r="D43" s="122" t="s">
        <v>118</v>
      </c>
      <c r="E43" s="232" t="s">
        <v>406</v>
      </c>
      <c r="F43" s="308"/>
      <c r="G43" s="310"/>
      <c r="H43" s="310"/>
      <c r="I43" s="310"/>
      <c r="J43" s="376"/>
      <c r="K43" s="335"/>
      <c r="L43" s="106">
        <f t="shared" si="0"/>
        <v>0</v>
      </c>
      <c r="M43" s="106">
        <f t="shared" si="1"/>
        <v>0</v>
      </c>
      <c r="N43" s="106">
        <f t="shared" si="2"/>
        <v>0</v>
      </c>
      <c r="P43" s="77" t="str">
        <f>IF(MAX(L43:N43)=0,"",MAX(L43:N43))</f>
        <v/>
      </c>
    </row>
    <row r="44" spans="1:16" x14ac:dyDescent="0.35">
      <c r="E44" s="241"/>
      <c r="F44" s="149"/>
    </row>
    <row r="46" spans="1:16" x14ac:dyDescent="0.35">
      <c r="M46" s="51">
        <f>COUNTIF(O6:O43,"-")</f>
        <v>6</v>
      </c>
    </row>
    <row r="47" spans="1:16" x14ac:dyDescent="0.35">
      <c r="M47" s="51">
        <f>COUNTIF(O6:O43,"&gt;0")</f>
        <v>0</v>
      </c>
      <c r="N47" s="77"/>
    </row>
    <row r="48" spans="1:16" x14ac:dyDescent="0.35">
      <c r="L48" s="51" t="s">
        <v>160</v>
      </c>
      <c r="M48" s="51">
        <f>M47/(M46+M47)</f>
        <v>0</v>
      </c>
      <c r="N48" s="77">
        <f>1-M48</f>
        <v>1</v>
      </c>
    </row>
    <row r="49" ht="44.9" customHeight="1" x14ac:dyDescent="0.35"/>
  </sheetData>
  <sheetProtection algorithmName="SHA-512" hashValue="xx+T8Ro/Tb/z/Sf7y8CndweIw3xMWgLh9ubiAprn757JvuE8zlgble64Qlt5Zsj0gaFP/01gjVnqmeLxzTDdGg==" saltValue="A8nCkiWShLpsIiULTGDWmw==" spinCount="100000" sheet="1" objects="1" scenarios="1" formatCells="0" formatColumns="0" formatRows="0" selectLockedCells="1"/>
  <mergeCells count="14">
    <mergeCell ref="C21:C23"/>
    <mergeCell ref="C35:C43"/>
    <mergeCell ref="J21:J23"/>
    <mergeCell ref="J25:J27"/>
    <mergeCell ref="J28:J33"/>
    <mergeCell ref="J35:J43"/>
    <mergeCell ref="C25:C27"/>
    <mergeCell ref="C28:C33"/>
    <mergeCell ref="C2:J2"/>
    <mergeCell ref="D4:E4"/>
    <mergeCell ref="J7:J11"/>
    <mergeCell ref="J12:J20"/>
    <mergeCell ref="C6:C11"/>
    <mergeCell ref="C12:C20"/>
  </mergeCells>
  <conditionalFormatting sqref="K43">
    <cfRule type="expression" dxfId="225" priority="29286">
      <formula>K43:K282=5</formula>
    </cfRule>
    <cfRule type="expression" dxfId="224" priority="29287">
      <formula>K43:K282=4</formula>
    </cfRule>
    <cfRule type="expression" dxfId="223" priority="29288">
      <formula>K43:K282=3</formula>
    </cfRule>
    <cfRule type="expression" dxfId="222" priority="29289">
      <formula>K43:K282=2</formula>
    </cfRule>
    <cfRule type="expression" dxfId="221" priority="29290">
      <formula>K43:K282=1</formula>
    </cfRule>
  </conditionalFormatting>
  <conditionalFormatting sqref="J21">
    <cfRule type="expression" dxfId="220" priority="29311">
      <formula>J21:J261=5</formula>
    </cfRule>
    <cfRule type="expression" dxfId="219" priority="29312">
      <formula>J21:J261=4</formula>
    </cfRule>
    <cfRule type="expression" dxfId="218" priority="29313">
      <formula>J21:J261=3</formula>
    </cfRule>
    <cfRule type="expression" dxfId="217" priority="29314">
      <formula>J21:J261=2</formula>
    </cfRule>
    <cfRule type="expression" dxfId="216" priority="29315">
      <formula>J21:J261=1</formula>
    </cfRule>
  </conditionalFormatting>
  <conditionalFormatting sqref="J35">
    <cfRule type="expression" dxfId="215" priority="29321">
      <formula>J35:J263=5</formula>
    </cfRule>
    <cfRule type="expression" dxfId="214" priority="29322">
      <formula>J35:J263=4</formula>
    </cfRule>
    <cfRule type="expression" dxfId="213" priority="29323">
      <formula>J35:J263=3</formula>
    </cfRule>
    <cfRule type="expression" dxfId="212" priority="29324">
      <formula>J35:J263=2</formula>
    </cfRule>
    <cfRule type="expression" dxfId="211" priority="29325">
      <formula>J35:J263=1</formula>
    </cfRule>
  </conditionalFormatting>
  <conditionalFormatting sqref="J12">
    <cfRule type="expression" dxfId="210" priority="29746">
      <formula>J12:J250=5</formula>
    </cfRule>
    <cfRule type="expression" dxfId="209" priority="29747">
      <formula>J12:J250=4</formula>
    </cfRule>
    <cfRule type="expression" dxfId="208" priority="29748">
      <formula>J12:J250=3</formula>
    </cfRule>
    <cfRule type="expression" dxfId="207" priority="29749">
      <formula>J12:J250=2</formula>
    </cfRule>
    <cfRule type="expression" dxfId="206" priority="29750">
      <formula>J12:J250=1</formula>
    </cfRule>
  </conditionalFormatting>
  <conditionalFormatting sqref="J6:J7">
    <cfRule type="expression" dxfId="205" priority="29756">
      <formula>J6:J243=5</formula>
    </cfRule>
    <cfRule type="expression" dxfId="204" priority="29757">
      <formula>J6:J243=4</formula>
    </cfRule>
    <cfRule type="expression" dxfId="203" priority="29758">
      <formula>J6:J243=3</formula>
    </cfRule>
    <cfRule type="expression" dxfId="202" priority="29759">
      <formula>J6:J243=2</formula>
    </cfRule>
    <cfRule type="expression" dxfId="201" priority="29760">
      <formula>J6:J243=1</formula>
    </cfRule>
  </conditionalFormatting>
  <conditionalFormatting sqref="J25">
    <cfRule type="expression" dxfId="200" priority="6">
      <formula>J25:J262=5</formula>
    </cfRule>
    <cfRule type="expression" dxfId="199" priority="7">
      <formula>J25:J262=4</formula>
    </cfRule>
    <cfRule type="expression" dxfId="198" priority="8">
      <formula>J25:J262=3</formula>
    </cfRule>
    <cfRule type="expression" dxfId="197" priority="9">
      <formula>J25:J262=2</formula>
    </cfRule>
    <cfRule type="expression" dxfId="196" priority="10">
      <formula>J25:J262=1</formula>
    </cfRule>
  </conditionalFormatting>
  <conditionalFormatting sqref="J28">
    <cfRule type="expression" dxfId="195" priority="1">
      <formula>J28:J265=5</formula>
    </cfRule>
    <cfRule type="expression" dxfId="194" priority="2">
      <formula>J28:J265=4</formula>
    </cfRule>
    <cfRule type="expression" dxfId="193" priority="3">
      <formula>J28:J265=3</formula>
    </cfRule>
    <cfRule type="expression" dxfId="192" priority="4">
      <formula>J28:J265=2</formula>
    </cfRule>
    <cfRule type="expression" dxfId="191" priority="5">
      <formula>J28:J265=1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6">
    <tabColor theme="5"/>
  </sheetPr>
  <dimension ref="A1:JN238"/>
  <sheetViews>
    <sheetView showGridLines="0" zoomScale="30" zoomScaleNormal="30" workbookViewId="0">
      <pane ySplit="4" topLeftCell="A5" activePane="bottomLeft" state="frozen"/>
      <selection pane="bottomLeft" activeCell="K6" sqref="K6:K153"/>
    </sheetView>
  </sheetViews>
  <sheetFormatPr defaultColWidth="7.54296875" defaultRowHeight="15.5" x14ac:dyDescent="0.35"/>
  <cols>
    <col min="1" max="1" width="5.453125" style="50" customWidth="1"/>
    <col min="2" max="2" width="7.54296875" style="51"/>
    <col min="3" max="3" width="54.1796875" style="52" customWidth="1"/>
    <col min="4" max="4" width="4.1796875" style="118" customWidth="1"/>
    <col min="5" max="5" width="255.54296875" style="118" bestFit="1" customWidth="1"/>
    <col min="6" max="6" width="25.453125" style="118" bestFit="1" customWidth="1"/>
    <col min="7" max="7" width="25.54296875" style="118" bestFit="1" customWidth="1"/>
    <col min="8" max="8" width="27" style="51" customWidth="1"/>
    <col min="9" max="9" width="32.1796875" style="120" bestFit="1" customWidth="1"/>
    <col min="10" max="10" width="25.81640625" style="284" bestFit="1" customWidth="1"/>
    <col min="11" max="11" width="45" style="428" customWidth="1"/>
    <col min="12" max="12" width="10.453125" style="51" hidden="1" customWidth="1"/>
    <col min="13" max="13" width="30.453125" style="94" hidden="1" customWidth="1"/>
    <col min="14" max="16" width="7.54296875" style="50" hidden="1" customWidth="1"/>
    <col min="17" max="19" width="7.54296875" style="50" customWidth="1"/>
    <col min="20" max="16384" width="7.54296875" style="50"/>
  </cols>
  <sheetData>
    <row r="1" spans="1:274" x14ac:dyDescent="0.35">
      <c r="C1" s="67"/>
    </row>
    <row r="2" spans="1:274" ht="89.5" customHeight="1" x14ac:dyDescent="0.35">
      <c r="B2" s="53"/>
      <c r="C2" s="368"/>
      <c r="D2" s="368"/>
      <c r="E2" s="368"/>
      <c r="F2" s="368"/>
      <c r="G2" s="368"/>
      <c r="H2" s="368"/>
      <c r="I2" s="121"/>
      <c r="J2" s="285"/>
      <c r="K2" s="429"/>
      <c r="L2" s="105"/>
      <c r="M2" s="95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</row>
    <row r="3" spans="1:274" x14ac:dyDescent="0.35">
      <c r="B3" s="53"/>
      <c r="C3" s="65"/>
      <c r="D3" s="117"/>
      <c r="E3" s="223"/>
      <c r="F3" s="119"/>
      <c r="G3" s="119"/>
      <c r="H3" s="73"/>
      <c r="I3" s="121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4" s="55" customFormat="1" ht="40" x14ac:dyDescent="0.5">
      <c r="B4" s="56"/>
      <c r="C4" s="422" t="s">
        <v>131</v>
      </c>
      <c r="D4" s="423" t="s">
        <v>130</v>
      </c>
      <c r="E4" s="424"/>
      <c r="F4" s="425" t="s">
        <v>129</v>
      </c>
      <c r="G4" s="425" t="s">
        <v>125</v>
      </c>
      <c r="H4" s="425" t="s">
        <v>128</v>
      </c>
      <c r="I4" s="425" t="s">
        <v>127</v>
      </c>
      <c r="J4" s="426" t="s">
        <v>126</v>
      </c>
      <c r="K4" s="427" t="s">
        <v>158</v>
      </c>
      <c r="L4" s="51" t="s">
        <v>125</v>
      </c>
      <c r="M4" s="51" t="s">
        <v>124</v>
      </c>
      <c r="N4" s="51" t="s">
        <v>123</v>
      </c>
      <c r="O4" s="51" t="s">
        <v>122</v>
      </c>
      <c r="P4" s="51" t="s">
        <v>162</v>
      </c>
      <c r="Q4" s="72"/>
      <c r="R4" s="72"/>
      <c r="S4" s="72"/>
      <c r="T4" s="72"/>
      <c r="U4" s="72"/>
      <c r="V4" s="72"/>
      <c r="W4" s="72"/>
      <c r="X4" s="72"/>
      <c r="Y4" s="72"/>
    </row>
    <row r="5" spans="1:274" ht="33" thickBot="1" x14ac:dyDescent="0.7">
      <c r="A5" s="51"/>
      <c r="B5" s="53"/>
      <c r="C5" s="279" t="s">
        <v>286</v>
      </c>
      <c r="D5" s="279"/>
      <c r="E5" s="279"/>
      <c r="F5" s="279"/>
      <c r="G5" s="279"/>
      <c r="H5" s="279"/>
      <c r="I5" s="279"/>
      <c r="J5" s="286"/>
      <c r="K5" s="430"/>
      <c r="M5" s="51"/>
      <c r="N5" s="77"/>
    </row>
    <row r="6" spans="1:274" ht="20.149999999999999" customHeight="1" x14ac:dyDescent="0.35">
      <c r="B6" s="53"/>
      <c r="C6" s="391" t="s">
        <v>173</v>
      </c>
      <c r="D6" s="268"/>
      <c r="E6" s="167" t="s">
        <v>174</v>
      </c>
      <c r="F6" s="151"/>
      <c r="G6" s="152"/>
      <c r="H6" s="152"/>
      <c r="I6" s="152"/>
      <c r="J6" s="372" t="str">
        <f>IFERROR(O6,"-")</f>
        <v>-</v>
      </c>
      <c r="K6" s="431"/>
      <c r="L6" s="106"/>
      <c r="M6" s="106"/>
      <c r="N6" s="106"/>
      <c r="O6" s="106" t="str">
        <f>IFERROR(ROUND(AVERAGEIF(L7:N12,"&lt;&gt;0",L7:N12),0),"-")</f>
        <v>-</v>
      </c>
      <c r="P6" s="68"/>
      <c r="Q6" s="68"/>
      <c r="R6" s="68"/>
      <c r="S6" s="68"/>
      <c r="T6" s="68"/>
      <c r="U6" s="68"/>
      <c r="V6" s="68"/>
      <c r="W6" s="68"/>
      <c r="X6" s="68"/>
      <c r="Y6" s="68"/>
    </row>
    <row r="7" spans="1:274" ht="20.149999999999999" customHeight="1" x14ac:dyDescent="0.35">
      <c r="B7" s="53"/>
      <c r="C7" s="385"/>
      <c r="D7" s="269" t="s">
        <v>118</v>
      </c>
      <c r="E7" s="232" t="s">
        <v>297</v>
      </c>
      <c r="F7" s="311"/>
      <c r="G7" s="312"/>
      <c r="H7" s="312"/>
      <c r="I7" s="312"/>
      <c r="J7" s="370"/>
      <c r="K7" s="432"/>
      <c r="L7" s="106">
        <f>IF(ISBLANK(G7),0,1)</f>
        <v>0</v>
      </c>
      <c r="M7" s="106">
        <f>IF(ISBLANK(H7),0,3)</f>
        <v>0</v>
      </c>
      <c r="N7" s="106">
        <f>IF(ISBLANK(I7),0,5)</f>
        <v>0</v>
      </c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</row>
    <row r="8" spans="1:274" ht="20.149999999999999" customHeight="1" x14ac:dyDescent="0.35">
      <c r="B8" s="53"/>
      <c r="C8" s="385"/>
      <c r="D8" s="154" t="s">
        <v>118</v>
      </c>
      <c r="E8" s="232" t="s">
        <v>254</v>
      </c>
      <c r="F8" s="312"/>
      <c r="G8" s="312"/>
      <c r="H8" s="312"/>
      <c r="I8" s="312"/>
      <c r="J8" s="370"/>
      <c r="K8" s="433"/>
      <c r="L8" s="106">
        <f t="shared" ref="L8:L65" si="0">IF(ISBLANK(G8),0,1)</f>
        <v>0</v>
      </c>
      <c r="M8" s="106">
        <f t="shared" ref="M8:M65" si="1">IF(ISBLANK(H8),0,3)</f>
        <v>0</v>
      </c>
      <c r="N8" s="106">
        <f t="shared" ref="N8:N65" si="2">IF(ISBLANK(I8),0,5)</f>
        <v>0</v>
      </c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</row>
    <row r="9" spans="1:274" ht="21" customHeight="1" x14ac:dyDescent="0.35">
      <c r="B9" s="53"/>
      <c r="C9" s="385"/>
      <c r="D9" s="154" t="s">
        <v>118</v>
      </c>
      <c r="E9" s="232" t="s">
        <v>175</v>
      </c>
      <c r="F9" s="312"/>
      <c r="G9" s="312"/>
      <c r="H9" s="312"/>
      <c r="I9" s="312"/>
      <c r="J9" s="370"/>
      <c r="K9" s="433"/>
      <c r="L9" s="106">
        <f t="shared" si="0"/>
        <v>0</v>
      </c>
      <c r="M9" s="106">
        <f t="shared" si="1"/>
        <v>0</v>
      </c>
      <c r="N9" s="106">
        <f t="shared" si="2"/>
        <v>0</v>
      </c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</row>
    <row r="10" spans="1:274" ht="20.149999999999999" customHeight="1" x14ac:dyDescent="0.35">
      <c r="B10" s="53"/>
      <c r="C10" s="385"/>
      <c r="D10" s="154" t="s">
        <v>118</v>
      </c>
      <c r="E10" s="232" t="s">
        <v>298</v>
      </c>
      <c r="F10" s="312"/>
      <c r="G10" s="312"/>
      <c r="H10" s="312"/>
      <c r="I10" s="312"/>
      <c r="J10" s="370"/>
      <c r="K10" s="433"/>
      <c r="L10" s="106">
        <f t="shared" si="0"/>
        <v>0</v>
      </c>
      <c r="M10" s="106">
        <f t="shared" si="1"/>
        <v>0</v>
      </c>
      <c r="N10" s="106">
        <f t="shared" si="2"/>
        <v>0</v>
      </c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</row>
    <row r="11" spans="1:274" ht="20.9" customHeight="1" x14ac:dyDescent="0.35">
      <c r="B11" s="53"/>
      <c r="C11" s="385"/>
      <c r="D11" s="154" t="s">
        <v>118</v>
      </c>
      <c r="E11" s="232" t="s">
        <v>299</v>
      </c>
      <c r="F11" s="312"/>
      <c r="G11" s="312"/>
      <c r="H11" s="312"/>
      <c r="I11" s="312"/>
      <c r="J11" s="370"/>
      <c r="K11" s="433"/>
      <c r="L11" s="106">
        <f t="shared" si="0"/>
        <v>0</v>
      </c>
      <c r="M11" s="106">
        <f t="shared" si="1"/>
        <v>0</v>
      </c>
      <c r="N11" s="106">
        <f t="shared" si="2"/>
        <v>0</v>
      </c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</row>
    <row r="12" spans="1:274" ht="20.149999999999999" customHeight="1" thickBot="1" x14ac:dyDescent="0.4">
      <c r="B12" s="53"/>
      <c r="C12" s="385"/>
      <c r="D12" s="217" t="s">
        <v>118</v>
      </c>
      <c r="E12" s="232" t="s">
        <v>300</v>
      </c>
      <c r="F12" s="313"/>
      <c r="G12" s="312"/>
      <c r="H12" s="312"/>
      <c r="I12" s="312"/>
      <c r="J12" s="371"/>
      <c r="K12" s="433"/>
      <c r="L12" s="106">
        <f t="shared" si="0"/>
        <v>0</v>
      </c>
      <c r="M12" s="106">
        <f t="shared" si="1"/>
        <v>0</v>
      </c>
      <c r="N12" s="106">
        <f t="shared" si="2"/>
        <v>0</v>
      </c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</row>
    <row r="13" spans="1:274" s="245" customFormat="1" ht="20.149999999999999" customHeight="1" x14ac:dyDescent="0.35">
      <c r="A13" s="50"/>
      <c r="C13" s="384" t="s">
        <v>176</v>
      </c>
      <c r="D13" s="247" t="s">
        <v>118</v>
      </c>
      <c r="E13" s="270" t="s">
        <v>255</v>
      </c>
      <c r="F13" s="314"/>
      <c r="G13" s="315"/>
      <c r="H13" s="315"/>
      <c r="I13" s="315"/>
      <c r="J13" s="372" t="str">
        <f>IFERROR(O13,"-")</f>
        <v>-</v>
      </c>
      <c r="K13" s="434"/>
      <c r="L13" s="246">
        <f t="shared" si="0"/>
        <v>0</v>
      </c>
      <c r="M13" s="246">
        <f t="shared" si="1"/>
        <v>0</v>
      </c>
      <c r="N13" s="246">
        <f t="shared" si="2"/>
        <v>0</v>
      </c>
      <c r="O13" s="246" t="str">
        <f>IFERROR(ROUND(AVERAGEIF(L13:N17,"&lt;&gt;0",L13:N17),0),"-")</f>
        <v>-</v>
      </c>
      <c r="Q13" s="248"/>
      <c r="R13" s="248"/>
      <c r="S13" s="248"/>
      <c r="T13" s="68"/>
      <c r="U13" s="68"/>
      <c r="V13" s="68"/>
      <c r="W13" s="68"/>
      <c r="X13" s="68"/>
      <c r="Y13" s="68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48"/>
      <c r="CO13" s="248"/>
      <c r="CP13" s="248"/>
      <c r="CQ13" s="248"/>
      <c r="CR13" s="248"/>
      <c r="CS13" s="248"/>
      <c r="CT13" s="248"/>
      <c r="CU13" s="248"/>
      <c r="CV13" s="248"/>
      <c r="CW13" s="248"/>
      <c r="CX13" s="248"/>
      <c r="CY13" s="248"/>
      <c r="CZ13" s="248"/>
      <c r="DA13" s="248"/>
      <c r="DB13" s="248"/>
      <c r="DC13" s="248"/>
      <c r="DD13" s="248"/>
      <c r="DE13" s="248"/>
      <c r="DF13" s="248"/>
      <c r="DG13" s="248"/>
      <c r="DH13" s="248"/>
      <c r="DI13" s="248"/>
      <c r="DJ13" s="248"/>
      <c r="DK13" s="248"/>
      <c r="DL13" s="248"/>
      <c r="DM13" s="248"/>
      <c r="DN13" s="248"/>
      <c r="DO13" s="248"/>
      <c r="DP13" s="248"/>
      <c r="DQ13" s="248"/>
      <c r="DR13" s="248"/>
      <c r="DS13" s="248"/>
      <c r="DT13" s="248"/>
      <c r="DU13" s="248"/>
      <c r="DV13" s="248"/>
      <c r="DW13" s="248"/>
      <c r="DX13" s="248"/>
      <c r="DY13" s="248"/>
      <c r="DZ13" s="248"/>
      <c r="EA13" s="248"/>
      <c r="EB13" s="248"/>
      <c r="EC13" s="248"/>
      <c r="ED13" s="248"/>
      <c r="EE13" s="248"/>
      <c r="EF13" s="248"/>
      <c r="EG13" s="248"/>
      <c r="EH13" s="248"/>
      <c r="EI13" s="248"/>
      <c r="EJ13" s="248"/>
      <c r="EK13" s="248"/>
      <c r="EL13" s="248"/>
      <c r="EM13" s="248"/>
      <c r="EN13" s="248"/>
      <c r="EO13" s="248"/>
      <c r="EP13" s="248"/>
      <c r="EQ13" s="248"/>
      <c r="ER13" s="248"/>
      <c r="ES13" s="248"/>
      <c r="ET13" s="248"/>
      <c r="EU13" s="248"/>
      <c r="EV13" s="248"/>
      <c r="EW13" s="248"/>
      <c r="EX13" s="248"/>
      <c r="EY13" s="248"/>
      <c r="EZ13" s="248"/>
      <c r="FA13" s="248"/>
      <c r="FB13" s="248"/>
      <c r="FC13" s="248"/>
      <c r="FD13" s="248"/>
      <c r="FE13" s="248"/>
      <c r="FF13" s="248"/>
      <c r="FG13" s="248"/>
      <c r="FH13" s="248"/>
      <c r="FI13" s="248"/>
      <c r="FJ13" s="248"/>
      <c r="FK13" s="248"/>
      <c r="FL13" s="248"/>
      <c r="FM13" s="248"/>
      <c r="FN13" s="248"/>
      <c r="FO13" s="248"/>
      <c r="FP13" s="248"/>
      <c r="FQ13" s="248"/>
      <c r="FR13" s="248"/>
      <c r="FS13" s="248"/>
      <c r="FT13" s="248"/>
      <c r="FU13" s="248"/>
      <c r="FV13" s="248"/>
      <c r="FW13" s="248"/>
      <c r="FX13" s="248"/>
      <c r="FY13" s="248"/>
      <c r="FZ13" s="248"/>
      <c r="GA13" s="248"/>
      <c r="GB13" s="248"/>
      <c r="GC13" s="248"/>
      <c r="GD13" s="248"/>
      <c r="GE13" s="248"/>
      <c r="GF13" s="248"/>
      <c r="GG13" s="248"/>
      <c r="GH13" s="248"/>
      <c r="GI13" s="248"/>
      <c r="GJ13" s="248"/>
      <c r="GK13" s="248"/>
      <c r="GL13" s="248"/>
      <c r="GM13" s="248"/>
      <c r="GN13" s="248"/>
      <c r="GO13" s="248"/>
      <c r="GP13" s="248"/>
      <c r="GQ13" s="248"/>
      <c r="GR13" s="248"/>
      <c r="GS13" s="248"/>
      <c r="GT13" s="248"/>
      <c r="GU13" s="248"/>
      <c r="GV13" s="248"/>
      <c r="GW13" s="248"/>
      <c r="GX13" s="248"/>
      <c r="GY13" s="248"/>
      <c r="GZ13" s="248"/>
      <c r="HA13" s="248"/>
      <c r="HB13" s="248"/>
      <c r="HC13" s="248"/>
      <c r="HD13" s="248"/>
      <c r="HE13" s="248"/>
      <c r="HF13" s="248"/>
      <c r="HG13" s="248"/>
      <c r="HH13" s="248"/>
      <c r="HI13" s="248"/>
      <c r="HJ13" s="248"/>
      <c r="HK13" s="248"/>
      <c r="HL13" s="248"/>
      <c r="HM13" s="248"/>
      <c r="HN13" s="248"/>
      <c r="HO13" s="248"/>
      <c r="HP13" s="248"/>
      <c r="HQ13" s="248"/>
      <c r="HR13" s="248"/>
      <c r="HS13" s="248"/>
      <c r="HT13" s="248"/>
      <c r="HU13" s="248"/>
      <c r="HV13" s="248"/>
      <c r="HW13" s="248"/>
      <c r="HX13" s="248"/>
      <c r="HY13" s="248"/>
      <c r="HZ13" s="248"/>
      <c r="IA13" s="248"/>
      <c r="IB13" s="248"/>
      <c r="IC13" s="248"/>
      <c r="ID13" s="248"/>
      <c r="IE13" s="248"/>
      <c r="IF13" s="248"/>
      <c r="IG13" s="248"/>
      <c r="IH13" s="248"/>
      <c r="II13" s="248"/>
      <c r="IJ13" s="248"/>
      <c r="IK13" s="248"/>
      <c r="IL13" s="248"/>
      <c r="IM13" s="248"/>
      <c r="IN13" s="248"/>
      <c r="IO13" s="248"/>
      <c r="IP13" s="248"/>
      <c r="IQ13" s="248"/>
      <c r="IR13" s="248"/>
      <c r="IS13" s="248"/>
      <c r="IT13" s="248"/>
      <c r="IU13" s="248"/>
      <c r="IV13" s="248"/>
      <c r="IW13" s="248"/>
      <c r="IX13" s="248"/>
      <c r="IY13" s="248"/>
      <c r="IZ13" s="248"/>
      <c r="JA13" s="248"/>
      <c r="JB13" s="248"/>
      <c r="JC13" s="248"/>
      <c r="JD13" s="248"/>
      <c r="JE13" s="248"/>
      <c r="JF13" s="248"/>
      <c r="JG13" s="248"/>
      <c r="JH13" s="248"/>
      <c r="JI13" s="248"/>
      <c r="JJ13" s="248"/>
      <c r="JK13" s="248"/>
      <c r="JL13" s="248"/>
      <c r="JM13" s="248"/>
      <c r="JN13" s="248"/>
    </row>
    <row r="14" spans="1:274" ht="20.149999999999999" customHeight="1" x14ac:dyDescent="0.35">
      <c r="B14" s="53"/>
      <c r="C14" s="385"/>
      <c r="D14" s="154" t="s">
        <v>118</v>
      </c>
      <c r="E14" s="232" t="s">
        <v>256</v>
      </c>
      <c r="F14" s="312"/>
      <c r="G14" s="312"/>
      <c r="H14" s="312"/>
      <c r="I14" s="312"/>
      <c r="J14" s="370"/>
      <c r="K14" s="433"/>
      <c r="L14" s="106">
        <f t="shared" si="0"/>
        <v>0</v>
      </c>
      <c r="M14" s="106">
        <f t="shared" si="1"/>
        <v>0</v>
      </c>
      <c r="N14" s="106">
        <f t="shared" si="2"/>
        <v>0</v>
      </c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</row>
    <row r="15" spans="1:274" ht="20.149999999999999" customHeight="1" x14ac:dyDescent="0.35">
      <c r="B15" s="53"/>
      <c r="C15" s="385"/>
      <c r="D15" s="154" t="s">
        <v>118</v>
      </c>
      <c r="E15" s="232" t="s">
        <v>327</v>
      </c>
      <c r="F15" s="312"/>
      <c r="G15" s="312"/>
      <c r="H15" s="312"/>
      <c r="I15" s="312"/>
      <c r="J15" s="370"/>
      <c r="K15" s="433"/>
      <c r="L15" s="106">
        <f t="shared" si="0"/>
        <v>0</v>
      </c>
      <c r="M15" s="106">
        <f t="shared" si="1"/>
        <v>0</v>
      </c>
      <c r="N15" s="106">
        <f t="shared" si="2"/>
        <v>0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</row>
    <row r="16" spans="1:274" ht="20.149999999999999" customHeight="1" x14ac:dyDescent="0.35">
      <c r="B16" s="53"/>
      <c r="C16" s="385"/>
      <c r="D16" s="154" t="s">
        <v>118</v>
      </c>
      <c r="E16" s="232" t="s">
        <v>301</v>
      </c>
      <c r="F16" s="312"/>
      <c r="G16" s="312"/>
      <c r="H16" s="312"/>
      <c r="I16" s="312"/>
      <c r="J16" s="370"/>
      <c r="K16" s="433"/>
      <c r="L16" s="106">
        <f t="shared" si="0"/>
        <v>0</v>
      </c>
      <c r="M16" s="106">
        <f t="shared" si="1"/>
        <v>0</v>
      </c>
      <c r="N16" s="106">
        <f t="shared" si="2"/>
        <v>0</v>
      </c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</row>
    <row r="17" spans="1:274" ht="20.149999999999999" customHeight="1" thickBot="1" x14ac:dyDescent="0.4">
      <c r="B17" s="53"/>
      <c r="C17" s="385"/>
      <c r="D17" s="217" t="s">
        <v>118</v>
      </c>
      <c r="E17" s="232" t="s">
        <v>302</v>
      </c>
      <c r="F17" s="312"/>
      <c r="G17" s="312"/>
      <c r="H17" s="312"/>
      <c r="I17" s="312"/>
      <c r="J17" s="371"/>
      <c r="K17" s="433"/>
      <c r="L17" s="106">
        <f t="shared" si="0"/>
        <v>0</v>
      </c>
      <c r="M17" s="106">
        <f t="shared" si="1"/>
        <v>0</v>
      </c>
      <c r="N17" s="106">
        <f t="shared" si="2"/>
        <v>0</v>
      </c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</row>
    <row r="18" spans="1:274" s="245" customFormat="1" ht="29.15" customHeight="1" x14ac:dyDescent="0.35">
      <c r="A18" s="50"/>
      <c r="C18" s="379" t="s">
        <v>260</v>
      </c>
      <c r="D18" s="247" t="s">
        <v>118</v>
      </c>
      <c r="E18" s="270" t="s">
        <v>292</v>
      </c>
      <c r="F18" s="315"/>
      <c r="G18" s="315"/>
      <c r="H18" s="315"/>
      <c r="I18" s="315"/>
      <c r="J18" s="372" t="str">
        <f t="shared" ref="J18:J72" si="3">IFERROR(O18,"-")</f>
        <v>-</v>
      </c>
      <c r="K18" s="431"/>
      <c r="L18" s="246">
        <f t="shared" si="0"/>
        <v>0</v>
      </c>
      <c r="M18" s="246">
        <f t="shared" si="1"/>
        <v>0</v>
      </c>
      <c r="N18" s="246">
        <f t="shared" si="2"/>
        <v>0</v>
      </c>
      <c r="O18" s="246" t="str">
        <f>IFERROR(ROUND(AVERAGEIF(L18:N26,"&lt;&gt;0",L18:N26),0),"-")</f>
        <v>-</v>
      </c>
      <c r="Q18" s="248"/>
      <c r="R18" s="248"/>
      <c r="S18" s="248"/>
      <c r="T18" s="68"/>
      <c r="U18" s="68"/>
      <c r="V18" s="68"/>
      <c r="W18" s="68"/>
      <c r="X18" s="68"/>
      <c r="Y18" s="68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48"/>
      <c r="CO18" s="248"/>
      <c r="CP18" s="248"/>
      <c r="CQ18" s="248"/>
      <c r="CR18" s="248"/>
      <c r="CS18" s="248"/>
      <c r="CT18" s="248"/>
      <c r="CU18" s="248"/>
      <c r="CV18" s="248"/>
      <c r="CW18" s="248"/>
      <c r="CX18" s="248"/>
      <c r="CY18" s="248"/>
      <c r="CZ18" s="248"/>
      <c r="DA18" s="248"/>
      <c r="DB18" s="248"/>
      <c r="DC18" s="248"/>
      <c r="DD18" s="248"/>
      <c r="DE18" s="248"/>
      <c r="DF18" s="248"/>
      <c r="DG18" s="248"/>
      <c r="DH18" s="248"/>
      <c r="DI18" s="248"/>
      <c r="DJ18" s="248"/>
      <c r="DK18" s="248"/>
      <c r="DL18" s="248"/>
      <c r="DM18" s="248"/>
      <c r="DN18" s="248"/>
      <c r="DO18" s="248"/>
      <c r="DP18" s="248"/>
      <c r="DQ18" s="248"/>
      <c r="DR18" s="248"/>
      <c r="DS18" s="248"/>
      <c r="DT18" s="248"/>
      <c r="DU18" s="248"/>
      <c r="DV18" s="248"/>
      <c r="DW18" s="248"/>
      <c r="DX18" s="248"/>
      <c r="DY18" s="248"/>
      <c r="DZ18" s="248"/>
      <c r="EA18" s="248"/>
      <c r="EB18" s="248"/>
      <c r="EC18" s="248"/>
      <c r="ED18" s="248"/>
      <c r="EE18" s="248"/>
      <c r="EF18" s="248"/>
      <c r="EG18" s="248"/>
      <c r="EH18" s="248"/>
      <c r="EI18" s="248"/>
      <c r="EJ18" s="248"/>
      <c r="EK18" s="248"/>
      <c r="EL18" s="248"/>
      <c r="EM18" s="248"/>
      <c r="EN18" s="248"/>
      <c r="EO18" s="248"/>
      <c r="EP18" s="248"/>
      <c r="EQ18" s="248"/>
      <c r="ER18" s="248"/>
      <c r="ES18" s="248"/>
      <c r="ET18" s="248"/>
      <c r="EU18" s="248"/>
      <c r="EV18" s="248"/>
      <c r="EW18" s="248"/>
      <c r="EX18" s="248"/>
      <c r="EY18" s="248"/>
      <c r="EZ18" s="248"/>
      <c r="FA18" s="248"/>
      <c r="FB18" s="248"/>
      <c r="FC18" s="248"/>
      <c r="FD18" s="248"/>
      <c r="FE18" s="248"/>
      <c r="FF18" s="248"/>
      <c r="FG18" s="248"/>
      <c r="FH18" s="248"/>
      <c r="FI18" s="248"/>
      <c r="FJ18" s="248"/>
      <c r="FK18" s="248"/>
      <c r="FL18" s="248"/>
      <c r="FM18" s="248"/>
      <c r="FN18" s="248"/>
      <c r="FO18" s="248"/>
      <c r="FP18" s="248"/>
      <c r="FQ18" s="248"/>
      <c r="FR18" s="248"/>
      <c r="FS18" s="248"/>
      <c r="FT18" s="248"/>
      <c r="FU18" s="248"/>
      <c r="FV18" s="248"/>
      <c r="FW18" s="248"/>
      <c r="FX18" s="248"/>
      <c r="FY18" s="248"/>
      <c r="FZ18" s="248"/>
      <c r="GA18" s="248"/>
      <c r="GB18" s="248"/>
      <c r="GC18" s="248"/>
      <c r="GD18" s="248"/>
      <c r="GE18" s="248"/>
      <c r="GF18" s="248"/>
      <c r="GG18" s="248"/>
      <c r="GH18" s="248"/>
      <c r="GI18" s="248"/>
      <c r="GJ18" s="248"/>
      <c r="GK18" s="248"/>
      <c r="GL18" s="248"/>
      <c r="GM18" s="248"/>
      <c r="GN18" s="248"/>
      <c r="GO18" s="248"/>
      <c r="GP18" s="248"/>
      <c r="GQ18" s="248"/>
      <c r="GR18" s="248"/>
      <c r="GS18" s="248"/>
      <c r="GT18" s="248"/>
      <c r="GU18" s="248"/>
      <c r="GV18" s="248"/>
      <c r="GW18" s="248"/>
      <c r="GX18" s="248"/>
      <c r="GY18" s="248"/>
      <c r="GZ18" s="248"/>
      <c r="HA18" s="248"/>
      <c r="HB18" s="248"/>
      <c r="HC18" s="248"/>
      <c r="HD18" s="248"/>
      <c r="HE18" s="248"/>
      <c r="HF18" s="248"/>
      <c r="HG18" s="248"/>
      <c r="HH18" s="248"/>
      <c r="HI18" s="248"/>
      <c r="HJ18" s="248"/>
      <c r="HK18" s="248"/>
      <c r="HL18" s="248"/>
      <c r="HM18" s="248"/>
      <c r="HN18" s="248"/>
      <c r="HO18" s="248"/>
      <c r="HP18" s="248"/>
      <c r="HQ18" s="248"/>
      <c r="HR18" s="248"/>
      <c r="HS18" s="248"/>
      <c r="HT18" s="248"/>
      <c r="HU18" s="248"/>
      <c r="HV18" s="248"/>
      <c r="HW18" s="248"/>
      <c r="HX18" s="248"/>
      <c r="HY18" s="248"/>
      <c r="HZ18" s="248"/>
      <c r="IA18" s="248"/>
      <c r="IB18" s="248"/>
      <c r="IC18" s="248"/>
      <c r="ID18" s="248"/>
      <c r="IE18" s="248"/>
      <c r="IF18" s="248"/>
      <c r="IG18" s="248"/>
      <c r="IH18" s="248"/>
      <c r="II18" s="248"/>
      <c r="IJ18" s="248"/>
      <c r="IK18" s="248"/>
      <c r="IL18" s="248"/>
      <c r="IM18" s="248"/>
      <c r="IN18" s="248"/>
      <c r="IO18" s="248"/>
      <c r="IP18" s="248"/>
      <c r="IQ18" s="248"/>
      <c r="IR18" s="248"/>
      <c r="IS18" s="248"/>
      <c r="IT18" s="248"/>
      <c r="IU18" s="248"/>
      <c r="IV18" s="248"/>
      <c r="IW18" s="248"/>
      <c r="IX18" s="248"/>
      <c r="IY18" s="248"/>
      <c r="IZ18" s="248"/>
      <c r="JA18" s="248"/>
      <c r="JB18" s="248"/>
      <c r="JC18" s="248"/>
      <c r="JD18" s="248"/>
      <c r="JE18" s="248"/>
      <c r="JF18" s="248"/>
      <c r="JG18" s="248"/>
      <c r="JH18" s="248"/>
      <c r="JI18" s="248"/>
      <c r="JJ18" s="248"/>
      <c r="JK18" s="248"/>
      <c r="JL18" s="248"/>
      <c r="JM18" s="248"/>
      <c r="JN18" s="248"/>
    </row>
    <row r="19" spans="1:274" s="248" customFormat="1" ht="20.9" customHeight="1" x14ac:dyDescent="0.35">
      <c r="A19" s="50"/>
      <c r="B19" s="249"/>
      <c r="C19" s="380"/>
      <c r="D19" s="250" t="s">
        <v>118</v>
      </c>
      <c r="E19" s="232" t="s">
        <v>293</v>
      </c>
      <c r="F19" s="312"/>
      <c r="G19" s="312"/>
      <c r="H19" s="312"/>
      <c r="I19" s="312"/>
      <c r="J19" s="370"/>
      <c r="K19" s="432"/>
      <c r="L19" s="251">
        <f t="shared" si="0"/>
        <v>0</v>
      </c>
      <c r="M19" s="251">
        <f t="shared" si="1"/>
        <v>0</v>
      </c>
      <c r="N19" s="251">
        <f t="shared" si="2"/>
        <v>0</v>
      </c>
      <c r="T19" s="68"/>
      <c r="U19" s="68"/>
      <c r="V19" s="68"/>
      <c r="W19" s="68"/>
      <c r="X19" s="68"/>
      <c r="Y19" s="68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</row>
    <row r="20" spans="1:274" ht="20.9" customHeight="1" x14ac:dyDescent="0.35">
      <c r="B20" s="53"/>
      <c r="C20" s="380"/>
      <c r="D20" s="154" t="s">
        <v>118</v>
      </c>
      <c r="E20" s="232" t="s">
        <v>257</v>
      </c>
      <c r="F20" s="312"/>
      <c r="G20" s="312"/>
      <c r="H20" s="312"/>
      <c r="I20" s="312"/>
      <c r="J20" s="370"/>
      <c r="K20" s="433"/>
      <c r="L20" s="106">
        <f t="shared" si="0"/>
        <v>0</v>
      </c>
      <c r="M20" s="106">
        <f t="shared" si="1"/>
        <v>0</v>
      </c>
      <c r="N20" s="106">
        <f t="shared" si="2"/>
        <v>0</v>
      </c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</row>
    <row r="21" spans="1:274" ht="20.5" customHeight="1" x14ac:dyDescent="0.35">
      <c r="B21" s="53"/>
      <c r="C21" s="380"/>
      <c r="D21" s="154" t="s">
        <v>118</v>
      </c>
      <c r="E21" s="232" t="s">
        <v>258</v>
      </c>
      <c r="F21" s="312"/>
      <c r="G21" s="312"/>
      <c r="H21" s="312"/>
      <c r="I21" s="312"/>
      <c r="J21" s="370"/>
      <c r="K21" s="433"/>
      <c r="L21" s="106">
        <f t="shared" si="0"/>
        <v>0</v>
      </c>
      <c r="M21" s="106">
        <f t="shared" si="1"/>
        <v>0</v>
      </c>
      <c r="N21" s="106">
        <f t="shared" si="2"/>
        <v>0</v>
      </c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</row>
    <row r="22" spans="1:274" ht="20.9" customHeight="1" x14ac:dyDescent="0.35">
      <c r="B22" s="53"/>
      <c r="C22" s="380"/>
      <c r="D22" s="154" t="s">
        <v>118</v>
      </c>
      <c r="E22" s="232" t="s">
        <v>259</v>
      </c>
      <c r="F22" s="312"/>
      <c r="G22" s="312"/>
      <c r="H22" s="312"/>
      <c r="I22" s="312"/>
      <c r="J22" s="370"/>
      <c r="K22" s="433"/>
      <c r="L22" s="106">
        <f t="shared" si="0"/>
        <v>0</v>
      </c>
      <c r="M22" s="106">
        <f t="shared" si="1"/>
        <v>0</v>
      </c>
      <c r="N22" s="106">
        <f t="shared" si="2"/>
        <v>0</v>
      </c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</row>
    <row r="23" spans="1:274" ht="20.9" customHeight="1" x14ac:dyDescent="0.35">
      <c r="B23" s="53"/>
      <c r="C23" s="380"/>
      <c r="D23" s="154" t="s">
        <v>118</v>
      </c>
      <c r="E23" s="232" t="s">
        <v>261</v>
      </c>
      <c r="F23" s="312"/>
      <c r="G23" s="312"/>
      <c r="H23" s="312"/>
      <c r="I23" s="312"/>
      <c r="J23" s="370"/>
      <c r="K23" s="433"/>
      <c r="L23" s="106">
        <f t="shared" si="0"/>
        <v>0</v>
      </c>
      <c r="M23" s="106">
        <f t="shared" si="1"/>
        <v>0</v>
      </c>
      <c r="N23" s="106">
        <f t="shared" si="2"/>
        <v>0</v>
      </c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spans="1:274" ht="20.9" customHeight="1" x14ac:dyDescent="0.35">
      <c r="B24" s="53"/>
      <c r="C24" s="380"/>
      <c r="D24" s="154" t="s">
        <v>118</v>
      </c>
      <c r="E24" s="232" t="s">
        <v>328</v>
      </c>
      <c r="F24" s="312"/>
      <c r="G24" s="312"/>
      <c r="H24" s="312"/>
      <c r="I24" s="312"/>
      <c r="J24" s="370"/>
      <c r="K24" s="432"/>
      <c r="L24" s="106">
        <f t="shared" si="0"/>
        <v>0</v>
      </c>
      <c r="M24" s="106">
        <f t="shared" si="1"/>
        <v>0</v>
      </c>
      <c r="N24" s="106">
        <f t="shared" si="2"/>
        <v>0</v>
      </c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</row>
    <row r="25" spans="1:274" ht="28.5" customHeight="1" x14ac:dyDescent="0.35">
      <c r="B25" s="53"/>
      <c r="C25" s="380"/>
      <c r="D25" s="154" t="s">
        <v>118</v>
      </c>
      <c r="E25" s="232" t="s">
        <v>303</v>
      </c>
      <c r="F25" s="312"/>
      <c r="G25" s="312"/>
      <c r="H25" s="312"/>
      <c r="I25" s="312"/>
      <c r="J25" s="370"/>
      <c r="K25" s="433"/>
      <c r="L25" s="106">
        <f t="shared" si="0"/>
        <v>0</v>
      </c>
      <c r="M25" s="106">
        <f t="shared" si="1"/>
        <v>0</v>
      </c>
      <c r="N25" s="106">
        <f t="shared" si="2"/>
        <v>0</v>
      </c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spans="1:274" ht="20.149999999999999" customHeight="1" thickBot="1" x14ac:dyDescent="0.45">
      <c r="B26" s="53"/>
      <c r="C26" s="381"/>
      <c r="D26" s="154" t="s">
        <v>118</v>
      </c>
      <c r="E26" s="232" t="s">
        <v>310</v>
      </c>
      <c r="F26" s="316"/>
      <c r="G26" s="316"/>
      <c r="H26" s="316"/>
      <c r="I26" s="330"/>
      <c r="J26" s="371"/>
      <c r="K26" s="435"/>
      <c r="L26" s="106">
        <f t="shared" si="0"/>
        <v>0</v>
      </c>
      <c r="M26" s="106">
        <f t="shared" si="1"/>
        <v>0</v>
      </c>
      <c r="N26" s="106">
        <f t="shared" si="2"/>
        <v>0</v>
      </c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</row>
    <row r="27" spans="1:274" ht="20.149999999999999" customHeight="1" x14ac:dyDescent="0.35">
      <c r="B27" s="53"/>
      <c r="C27" s="387" t="s">
        <v>177</v>
      </c>
      <c r="D27" s="157" t="s">
        <v>118</v>
      </c>
      <c r="E27" s="270" t="s">
        <v>178</v>
      </c>
      <c r="F27" s="317"/>
      <c r="G27" s="317"/>
      <c r="H27" s="317"/>
      <c r="I27" s="317"/>
      <c r="J27" s="372" t="str">
        <f t="shared" si="3"/>
        <v>-</v>
      </c>
      <c r="K27" s="436"/>
      <c r="L27" s="106">
        <f t="shared" si="0"/>
        <v>0</v>
      </c>
      <c r="M27" s="106">
        <f t="shared" si="1"/>
        <v>0</v>
      </c>
      <c r="N27" s="106">
        <f t="shared" si="2"/>
        <v>0</v>
      </c>
      <c r="O27" s="106" t="str">
        <f>IFERROR(ROUND(AVERAGEIF(L27:N34,"&lt;&gt;0",L27:N34),0),"-")</f>
        <v>-</v>
      </c>
      <c r="P27" s="68"/>
      <c r="Q27" s="68"/>
      <c r="R27" s="68"/>
      <c r="S27" s="68"/>
      <c r="T27" s="68"/>
      <c r="U27" s="68"/>
      <c r="V27" s="68"/>
      <c r="W27" s="68"/>
      <c r="X27" s="68"/>
      <c r="Y27" s="68"/>
    </row>
    <row r="28" spans="1:274" ht="20.149999999999999" customHeight="1" x14ac:dyDescent="0.35">
      <c r="B28" s="53"/>
      <c r="C28" s="388"/>
      <c r="D28" s="159" t="s">
        <v>118</v>
      </c>
      <c r="E28" s="232" t="s">
        <v>179</v>
      </c>
      <c r="F28" s="312"/>
      <c r="G28" s="312"/>
      <c r="H28" s="312"/>
      <c r="I28" s="312"/>
      <c r="J28" s="370"/>
      <c r="K28" s="432"/>
      <c r="L28" s="106">
        <f t="shared" si="0"/>
        <v>0</v>
      </c>
      <c r="M28" s="106">
        <f t="shared" si="1"/>
        <v>0</v>
      </c>
      <c r="N28" s="106">
        <f t="shared" si="2"/>
        <v>0</v>
      </c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</row>
    <row r="29" spans="1:274" ht="20.149999999999999" customHeight="1" x14ac:dyDescent="0.35">
      <c r="B29" s="53"/>
      <c r="C29" s="388"/>
      <c r="D29" s="159" t="s">
        <v>118</v>
      </c>
      <c r="E29" s="232" t="s">
        <v>311</v>
      </c>
      <c r="F29" s="312"/>
      <c r="G29" s="312"/>
      <c r="H29" s="312"/>
      <c r="I29" s="312"/>
      <c r="J29" s="370"/>
      <c r="K29" s="433"/>
      <c r="L29" s="106">
        <f t="shared" si="0"/>
        <v>0</v>
      </c>
      <c r="M29" s="106">
        <f t="shared" si="1"/>
        <v>0</v>
      </c>
      <c r="N29" s="106">
        <f t="shared" si="2"/>
        <v>0</v>
      </c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</row>
    <row r="30" spans="1:274" ht="20.149999999999999" customHeight="1" x14ac:dyDescent="0.35">
      <c r="B30" s="53"/>
      <c r="C30" s="388"/>
      <c r="D30" s="159" t="s">
        <v>118</v>
      </c>
      <c r="E30" s="232" t="s">
        <v>180</v>
      </c>
      <c r="F30" s="312"/>
      <c r="G30" s="312"/>
      <c r="H30" s="312"/>
      <c r="I30" s="312"/>
      <c r="J30" s="370"/>
      <c r="K30" s="433"/>
      <c r="L30" s="106">
        <f t="shared" si="0"/>
        <v>0</v>
      </c>
      <c r="M30" s="106">
        <f t="shared" si="1"/>
        <v>0</v>
      </c>
      <c r="N30" s="106">
        <f t="shared" si="2"/>
        <v>0</v>
      </c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</row>
    <row r="31" spans="1:274" ht="20.149999999999999" customHeight="1" x14ac:dyDescent="0.35">
      <c r="B31" s="53"/>
      <c r="C31" s="388"/>
      <c r="D31" s="159" t="s">
        <v>118</v>
      </c>
      <c r="E31" s="232" t="s">
        <v>312</v>
      </c>
      <c r="F31" s="312"/>
      <c r="G31" s="312"/>
      <c r="H31" s="312"/>
      <c r="I31" s="312"/>
      <c r="J31" s="370"/>
      <c r="K31" s="433"/>
      <c r="L31" s="106">
        <f t="shared" si="0"/>
        <v>0</v>
      </c>
      <c r="M31" s="106">
        <f t="shared" si="1"/>
        <v>0</v>
      </c>
      <c r="N31" s="106">
        <f t="shared" si="2"/>
        <v>0</v>
      </c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274" ht="15.65" customHeight="1" x14ac:dyDescent="0.35">
      <c r="B32" s="53"/>
      <c r="C32" s="388"/>
      <c r="D32" s="159" t="s">
        <v>118</v>
      </c>
      <c r="E32" s="232" t="s">
        <v>262</v>
      </c>
      <c r="F32" s="312"/>
      <c r="G32" s="312"/>
      <c r="H32" s="312"/>
      <c r="I32" s="312"/>
      <c r="J32" s="370"/>
      <c r="K32" s="432"/>
      <c r="L32" s="106">
        <f t="shared" si="0"/>
        <v>0</v>
      </c>
      <c r="M32" s="106">
        <f t="shared" si="1"/>
        <v>0</v>
      </c>
      <c r="N32" s="106">
        <f t="shared" si="2"/>
        <v>0</v>
      </c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</row>
    <row r="33" spans="1:25" ht="27.65" customHeight="1" x14ac:dyDescent="0.35">
      <c r="B33" s="53"/>
      <c r="C33" s="388"/>
      <c r="D33" s="159" t="s">
        <v>118</v>
      </c>
      <c r="E33" s="232" t="s">
        <v>415</v>
      </c>
      <c r="F33" s="312"/>
      <c r="G33" s="312"/>
      <c r="H33" s="312"/>
      <c r="I33" s="312"/>
      <c r="J33" s="370"/>
      <c r="K33" s="433"/>
      <c r="L33" s="106">
        <f t="shared" si="0"/>
        <v>0</v>
      </c>
      <c r="M33" s="106">
        <f t="shared" si="1"/>
        <v>0</v>
      </c>
      <c r="N33" s="106">
        <f t="shared" si="2"/>
        <v>0</v>
      </c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1:25" ht="29.5" customHeight="1" thickBot="1" x14ac:dyDescent="0.4">
      <c r="B34" s="53"/>
      <c r="C34" s="388"/>
      <c r="D34" s="224" t="s">
        <v>118</v>
      </c>
      <c r="E34" s="232" t="s">
        <v>304</v>
      </c>
      <c r="F34" s="313"/>
      <c r="G34" s="313"/>
      <c r="H34" s="313"/>
      <c r="I34" s="313"/>
      <c r="J34" s="371"/>
      <c r="K34" s="437"/>
      <c r="L34" s="106">
        <f t="shared" si="0"/>
        <v>0</v>
      </c>
      <c r="M34" s="106">
        <f t="shared" si="1"/>
        <v>0</v>
      </c>
      <c r="N34" s="106">
        <f t="shared" si="2"/>
        <v>0</v>
      </c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</row>
    <row r="35" spans="1:25" ht="33" thickBot="1" x14ac:dyDescent="0.7">
      <c r="A35" s="51"/>
      <c r="B35" s="53"/>
      <c r="C35" s="280" t="s">
        <v>288</v>
      </c>
      <c r="D35" s="280"/>
      <c r="E35" s="280"/>
      <c r="F35" s="418"/>
      <c r="G35" s="418"/>
      <c r="H35" s="418"/>
      <c r="I35" s="418"/>
      <c r="J35" s="287"/>
      <c r="K35" s="438"/>
      <c r="L35" s="106"/>
      <c r="M35" s="106"/>
      <c r="N35" s="106"/>
    </row>
    <row r="36" spans="1:25" ht="20.9" customHeight="1" x14ac:dyDescent="0.35">
      <c r="B36" s="53"/>
      <c r="C36" s="391" t="s">
        <v>181</v>
      </c>
      <c r="D36" s="157" t="s">
        <v>118</v>
      </c>
      <c r="E36" s="232" t="s">
        <v>263</v>
      </c>
      <c r="F36" s="317"/>
      <c r="G36" s="317"/>
      <c r="H36" s="317"/>
      <c r="I36" s="317"/>
      <c r="J36" s="372" t="str">
        <f t="shared" si="3"/>
        <v>-</v>
      </c>
      <c r="K36" s="431"/>
      <c r="L36" s="106">
        <f t="shared" si="0"/>
        <v>0</v>
      </c>
      <c r="M36" s="106">
        <f t="shared" si="1"/>
        <v>0</v>
      </c>
      <c r="N36" s="106">
        <f t="shared" si="2"/>
        <v>0</v>
      </c>
      <c r="O36" s="106" t="str">
        <f>IFERROR(ROUND(AVERAGEIF(L36:N39,"&lt;&gt;0",L36:N39),0),"-")</f>
        <v>-</v>
      </c>
      <c r="P36" s="68"/>
      <c r="Q36" s="68"/>
      <c r="R36" s="68"/>
      <c r="S36" s="68"/>
      <c r="T36" s="68"/>
      <c r="U36" s="68"/>
      <c r="V36" s="68"/>
      <c r="W36" s="68"/>
      <c r="X36" s="68"/>
      <c r="Y36" s="68"/>
    </row>
    <row r="37" spans="1:25" ht="20.9" customHeight="1" x14ac:dyDescent="0.35">
      <c r="B37" s="53"/>
      <c r="C37" s="385"/>
      <c r="D37" s="154" t="s">
        <v>118</v>
      </c>
      <c r="E37" s="232" t="s">
        <v>329</v>
      </c>
      <c r="F37" s="312"/>
      <c r="G37" s="312"/>
      <c r="H37" s="312"/>
      <c r="I37" s="312"/>
      <c r="J37" s="370"/>
      <c r="K37" s="433"/>
      <c r="L37" s="106">
        <f t="shared" si="0"/>
        <v>0</v>
      </c>
      <c r="M37" s="106">
        <f t="shared" si="1"/>
        <v>0</v>
      </c>
      <c r="N37" s="106">
        <f t="shared" si="2"/>
        <v>0</v>
      </c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</row>
    <row r="38" spans="1:25" ht="20.149999999999999" customHeight="1" x14ac:dyDescent="0.35">
      <c r="B38" s="53"/>
      <c r="C38" s="385"/>
      <c r="D38" s="154" t="s">
        <v>118</v>
      </c>
      <c r="E38" s="232" t="s">
        <v>305</v>
      </c>
      <c r="F38" s="312"/>
      <c r="G38" s="312"/>
      <c r="H38" s="312"/>
      <c r="I38" s="312"/>
      <c r="J38" s="370"/>
      <c r="K38" s="433"/>
      <c r="L38" s="106">
        <f t="shared" si="0"/>
        <v>0</v>
      </c>
      <c r="M38" s="106">
        <f t="shared" si="1"/>
        <v>0</v>
      </c>
      <c r="N38" s="106">
        <f t="shared" si="2"/>
        <v>0</v>
      </c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</row>
    <row r="39" spans="1:25" ht="20.9" customHeight="1" thickBot="1" x14ac:dyDescent="0.4">
      <c r="B39" s="53"/>
      <c r="C39" s="386"/>
      <c r="D39" s="161" t="s">
        <v>118</v>
      </c>
      <c r="E39" s="232" t="s">
        <v>182</v>
      </c>
      <c r="F39" s="313"/>
      <c r="G39" s="318"/>
      <c r="H39" s="313"/>
      <c r="I39" s="318"/>
      <c r="J39" s="371"/>
      <c r="K39" s="439"/>
      <c r="L39" s="106">
        <f t="shared" si="0"/>
        <v>0</v>
      </c>
      <c r="M39" s="106">
        <f t="shared" si="1"/>
        <v>0</v>
      </c>
      <c r="N39" s="106">
        <f t="shared" si="2"/>
        <v>0</v>
      </c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</row>
    <row r="40" spans="1:25" ht="20.9" customHeight="1" x14ac:dyDescent="0.35">
      <c r="B40" s="53"/>
      <c r="C40" s="384" t="s">
        <v>289</v>
      </c>
      <c r="D40" s="153" t="s">
        <v>118</v>
      </c>
      <c r="E40" s="270" t="s">
        <v>313</v>
      </c>
      <c r="F40" s="317"/>
      <c r="G40" s="317"/>
      <c r="H40" s="317"/>
      <c r="I40" s="317"/>
      <c r="J40" s="372" t="str">
        <f t="shared" si="3"/>
        <v>-</v>
      </c>
      <c r="K40" s="434"/>
      <c r="L40" s="106">
        <f t="shared" si="0"/>
        <v>0</v>
      </c>
      <c r="M40" s="106">
        <f t="shared" si="1"/>
        <v>0</v>
      </c>
      <c r="N40" s="106">
        <f t="shared" si="2"/>
        <v>0</v>
      </c>
      <c r="O40" s="106" t="str">
        <f>IFERROR(ROUND(AVERAGEIF(L40:N44,"&lt;&gt;0",L40:N44),0),"-")</f>
        <v>-</v>
      </c>
      <c r="P40" s="68"/>
      <c r="Q40" s="68"/>
      <c r="R40" s="68"/>
      <c r="S40" s="68"/>
      <c r="T40" s="68"/>
      <c r="U40" s="68"/>
      <c r="V40" s="68"/>
      <c r="W40" s="68"/>
      <c r="X40" s="68"/>
      <c r="Y40" s="68"/>
    </row>
    <row r="41" spans="1:25" ht="20.9" customHeight="1" x14ac:dyDescent="0.35">
      <c r="B41" s="53"/>
      <c r="C41" s="385"/>
      <c r="D41" s="154" t="s">
        <v>118</v>
      </c>
      <c r="E41" s="232" t="s">
        <v>306</v>
      </c>
      <c r="F41" s="312"/>
      <c r="G41" s="312"/>
      <c r="H41" s="312"/>
      <c r="I41" s="312"/>
      <c r="J41" s="370"/>
      <c r="K41" s="433"/>
      <c r="L41" s="106">
        <f t="shared" si="0"/>
        <v>0</v>
      </c>
      <c r="M41" s="106">
        <f t="shared" si="1"/>
        <v>0</v>
      </c>
      <c r="N41" s="106">
        <f t="shared" si="2"/>
        <v>0</v>
      </c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ht="20.149999999999999" customHeight="1" x14ac:dyDescent="0.35">
      <c r="B42" s="53"/>
      <c r="C42" s="385"/>
      <c r="D42" s="154" t="s">
        <v>118</v>
      </c>
      <c r="E42" s="155" t="s">
        <v>183</v>
      </c>
      <c r="F42" s="312"/>
      <c r="G42" s="312"/>
      <c r="H42" s="312"/>
      <c r="I42" s="312"/>
      <c r="J42" s="370"/>
      <c r="K42" s="433"/>
      <c r="L42" s="106">
        <f t="shared" si="0"/>
        <v>0</v>
      </c>
      <c r="M42" s="106">
        <f t="shared" si="1"/>
        <v>0</v>
      </c>
      <c r="N42" s="106">
        <f t="shared" si="2"/>
        <v>0</v>
      </c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</row>
    <row r="43" spans="1:25" ht="20.149999999999999" customHeight="1" x14ac:dyDescent="0.35">
      <c r="B43" s="53"/>
      <c r="C43" s="385"/>
      <c r="D43" s="154" t="s">
        <v>118</v>
      </c>
      <c r="E43" s="155" t="s">
        <v>184</v>
      </c>
      <c r="F43" s="312"/>
      <c r="G43" s="312"/>
      <c r="H43" s="312"/>
      <c r="I43" s="312"/>
      <c r="J43" s="370"/>
      <c r="K43" s="433"/>
      <c r="L43" s="106">
        <f t="shared" si="0"/>
        <v>0</v>
      </c>
      <c r="M43" s="106">
        <f t="shared" si="1"/>
        <v>0</v>
      </c>
      <c r="N43" s="106">
        <f t="shared" si="2"/>
        <v>0</v>
      </c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</row>
    <row r="44" spans="1:25" ht="20.149999999999999" customHeight="1" thickBot="1" x14ac:dyDescent="0.4">
      <c r="B44" s="53"/>
      <c r="C44" s="386"/>
      <c r="D44" s="161" t="s">
        <v>118</v>
      </c>
      <c r="E44" s="158" t="s">
        <v>419</v>
      </c>
      <c r="F44" s="318"/>
      <c r="G44" s="318"/>
      <c r="H44" s="318"/>
      <c r="I44" s="318"/>
      <c r="J44" s="371"/>
      <c r="K44" s="439"/>
      <c r="L44" s="106">
        <f t="shared" si="0"/>
        <v>0</v>
      </c>
      <c r="M44" s="106">
        <f t="shared" si="1"/>
        <v>0</v>
      </c>
      <c r="N44" s="106">
        <f t="shared" si="2"/>
        <v>0</v>
      </c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</row>
    <row r="45" spans="1:25" ht="20.149999999999999" customHeight="1" x14ac:dyDescent="0.35">
      <c r="B45" s="53"/>
      <c r="C45" s="384" t="s">
        <v>352</v>
      </c>
      <c r="D45" s="153" t="s">
        <v>118</v>
      </c>
      <c r="E45" s="232" t="s">
        <v>314</v>
      </c>
      <c r="F45" s="317"/>
      <c r="G45" s="317"/>
      <c r="H45" s="317"/>
      <c r="I45" s="317"/>
      <c r="J45" s="372" t="str">
        <f t="shared" si="3"/>
        <v>-</v>
      </c>
      <c r="K45" s="434"/>
      <c r="L45" s="106">
        <f t="shared" si="0"/>
        <v>0</v>
      </c>
      <c r="M45" s="106">
        <f t="shared" si="1"/>
        <v>0</v>
      </c>
      <c r="N45" s="106">
        <f t="shared" si="2"/>
        <v>0</v>
      </c>
      <c r="O45" s="106" t="str">
        <f>IFERROR(ROUND(AVERAGEIF(L45:N52,"&lt;&gt;0",L45:N52),0),"-")</f>
        <v>-</v>
      </c>
      <c r="P45" s="68"/>
      <c r="Q45" s="68"/>
      <c r="R45" s="68"/>
      <c r="S45" s="68"/>
      <c r="T45" s="68"/>
      <c r="U45" s="68"/>
      <c r="V45" s="68"/>
      <c r="W45" s="68"/>
      <c r="X45" s="68"/>
      <c r="Y45" s="68"/>
    </row>
    <row r="46" spans="1:25" ht="20.149999999999999" customHeight="1" x14ac:dyDescent="0.35">
      <c r="B46" s="53"/>
      <c r="C46" s="385"/>
      <c r="D46" s="154" t="s">
        <v>118</v>
      </c>
      <c r="E46" s="232" t="s">
        <v>185</v>
      </c>
      <c r="F46" s="312"/>
      <c r="G46" s="312"/>
      <c r="H46" s="312"/>
      <c r="I46" s="312"/>
      <c r="J46" s="370"/>
      <c r="K46" s="433"/>
      <c r="L46" s="106">
        <f t="shared" si="0"/>
        <v>0</v>
      </c>
      <c r="M46" s="106">
        <f t="shared" si="1"/>
        <v>0</v>
      </c>
      <c r="N46" s="106">
        <f t="shared" si="2"/>
        <v>0</v>
      </c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</row>
    <row r="47" spans="1:25" ht="20.149999999999999" customHeight="1" x14ac:dyDescent="0.35">
      <c r="B47" s="53"/>
      <c r="C47" s="385"/>
      <c r="D47" s="154" t="s">
        <v>118</v>
      </c>
      <c r="E47" s="232" t="s">
        <v>307</v>
      </c>
      <c r="F47" s="312"/>
      <c r="G47" s="312"/>
      <c r="H47" s="312"/>
      <c r="I47" s="312"/>
      <c r="J47" s="370"/>
      <c r="K47" s="432"/>
      <c r="L47" s="106">
        <f t="shared" si="0"/>
        <v>0</v>
      </c>
      <c r="M47" s="106">
        <f t="shared" si="1"/>
        <v>0</v>
      </c>
      <c r="N47" s="106">
        <f t="shared" si="2"/>
        <v>0</v>
      </c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</row>
    <row r="48" spans="1:25" ht="21" customHeight="1" x14ac:dyDescent="0.35">
      <c r="B48" s="53"/>
      <c r="C48" s="385"/>
      <c r="D48" s="154" t="s">
        <v>118</v>
      </c>
      <c r="E48" s="155" t="s">
        <v>308</v>
      </c>
      <c r="F48" s="312"/>
      <c r="G48" s="312"/>
      <c r="H48" s="312"/>
      <c r="I48" s="312"/>
      <c r="J48" s="370"/>
      <c r="K48" s="433"/>
      <c r="L48" s="106">
        <f t="shared" si="0"/>
        <v>0</v>
      </c>
      <c r="M48" s="106">
        <f t="shared" si="1"/>
        <v>0</v>
      </c>
      <c r="N48" s="106">
        <f t="shared" si="2"/>
        <v>0</v>
      </c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</row>
    <row r="49" spans="1:25" ht="20.149999999999999" customHeight="1" x14ac:dyDescent="0.35">
      <c r="B49" s="53"/>
      <c r="C49" s="385"/>
      <c r="D49" s="154" t="s">
        <v>118</v>
      </c>
      <c r="E49" s="155" t="s">
        <v>315</v>
      </c>
      <c r="F49" s="312"/>
      <c r="G49" s="312"/>
      <c r="H49" s="312"/>
      <c r="I49" s="312"/>
      <c r="J49" s="370"/>
      <c r="K49" s="432"/>
      <c r="L49" s="106">
        <f t="shared" si="0"/>
        <v>0</v>
      </c>
      <c r="M49" s="106">
        <f t="shared" si="1"/>
        <v>0</v>
      </c>
      <c r="N49" s="106">
        <f t="shared" si="2"/>
        <v>0</v>
      </c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</row>
    <row r="50" spans="1:25" ht="20.149999999999999" customHeight="1" x14ac:dyDescent="0.35">
      <c r="B50" s="53"/>
      <c r="C50" s="385"/>
      <c r="D50" s="154" t="s">
        <v>118</v>
      </c>
      <c r="E50" s="244" t="s">
        <v>309</v>
      </c>
      <c r="F50" s="312"/>
      <c r="G50" s="312"/>
      <c r="H50" s="312"/>
      <c r="I50" s="312"/>
      <c r="J50" s="370"/>
      <c r="K50" s="433"/>
      <c r="L50" s="106">
        <f t="shared" si="0"/>
        <v>0</v>
      </c>
      <c r="M50" s="106">
        <f t="shared" si="1"/>
        <v>0</v>
      </c>
      <c r="N50" s="106">
        <f t="shared" si="2"/>
        <v>0</v>
      </c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</row>
    <row r="51" spans="1:25" ht="20.149999999999999" customHeight="1" x14ac:dyDescent="0.35">
      <c r="B51" s="53"/>
      <c r="C51" s="385"/>
      <c r="D51" s="154" t="s">
        <v>118</v>
      </c>
      <c r="E51" s="252" t="s">
        <v>316</v>
      </c>
      <c r="F51" s="312"/>
      <c r="G51" s="313"/>
      <c r="H51" s="312"/>
      <c r="I51" s="312"/>
      <c r="J51" s="370"/>
      <c r="K51" s="432"/>
      <c r="L51" s="106">
        <f t="shared" si="0"/>
        <v>0</v>
      </c>
      <c r="M51" s="106">
        <f t="shared" si="1"/>
        <v>0</v>
      </c>
      <c r="N51" s="106">
        <f t="shared" si="2"/>
        <v>0</v>
      </c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ht="20.149999999999999" customHeight="1" thickBot="1" x14ac:dyDescent="0.4">
      <c r="B52" s="53"/>
      <c r="C52" s="386"/>
      <c r="D52" s="154" t="s">
        <v>118</v>
      </c>
      <c r="E52" s="158" t="s">
        <v>317</v>
      </c>
      <c r="F52" s="318"/>
      <c r="G52" s="318"/>
      <c r="H52" s="318"/>
      <c r="I52" s="318"/>
      <c r="J52" s="371"/>
      <c r="K52" s="437"/>
      <c r="L52" s="106">
        <f t="shared" si="0"/>
        <v>0</v>
      </c>
      <c r="M52" s="106">
        <f t="shared" si="1"/>
        <v>0</v>
      </c>
      <c r="N52" s="106">
        <f t="shared" si="2"/>
        <v>0</v>
      </c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</row>
    <row r="53" spans="1:25" ht="33" thickBot="1" x14ac:dyDescent="0.7">
      <c r="A53" s="51"/>
      <c r="B53" s="53"/>
      <c r="C53" s="279" t="s">
        <v>186</v>
      </c>
      <c r="D53" s="279"/>
      <c r="E53" s="279"/>
      <c r="F53" s="419"/>
      <c r="G53" s="419"/>
      <c r="H53" s="419"/>
      <c r="I53" s="419"/>
      <c r="J53" s="286"/>
      <c r="K53" s="430"/>
      <c r="L53" s="106"/>
      <c r="M53" s="106"/>
      <c r="N53" s="106">
        <f t="shared" si="2"/>
        <v>0</v>
      </c>
    </row>
    <row r="54" spans="1:25" ht="20.149999999999999" customHeight="1" x14ac:dyDescent="0.35">
      <c r="B54" s="53"/>
      <c r="C54" s="391" t="s">
        <v>187</v>
      </c>
      <c r="D54" s="154" t="s">
        <v>118</v>
      </c>
      <c r="E54" s="232" t="s">
        <v>336</v>
      </c>
      <c r="F54" s="312"/>
      <c r="G54" s="312"/>
      <c r="H54" s="312"/>
      <c r="I54" s="312"/>
      <c r="J54" s="372" t="str">
        <f t="shared" si="3"/>
        <v>-</v>
      </c>
      <c r="K54" s="433"/>
      <c r="L54" s="106">
        <f t="shared" si="0"/>
        <v>0</v>
      </c>
      <c r="M54" s="106">
        <f t="shared" si="1"/>
        <v>0</v>
      </c>
      <c r="N54" s="106">
        <f t="shared" si="2"/>
        <v>0</v>
      </c>
      <c r="O54" s="106" t="str">
        <f>IFERROR(ROUND(AVERAGEIF(L54:N57,"&lt;&gt;0",L54:N57),0),"-")</f>
        <v>-</v>
      </c>
      <c r="P54" s="68"/>
      <c r="Q54" s="68"/>
      <c r="R54" s="68"/>
      <c r="S54" s="68"/>
      <c r="T54" s="68"/>
      <c r="U54" s="68"/>
      <c r="V54" s="68"/>
      <c r="W54" s="68"/>
      <c r="X54" s="68"/>
      <c r="Y54" s="68"/>
    </row>
    <row r="55" spans="1:25" ht="20.149999999999999" customHeight="1" x14ac:dyDescent="0.35">
      <c r="B55" s="53"/>
      <c r="C55" s="385"/>
      <c r="D55" s="154" t="s">
        <v>118</v>
      </c>
      <c r="E55" s="232" t="s">
        <v>337</v>
      </c>
      <c r="F55" s="312"/>
      <c r="G55" s="312"/>
      <c r="H55" s="312"/>
      <c r="I55" s="312"/>
      <c r="J55" s="370"/>
      <c r="K55" s="433"/>
      <c r="L55" s="106">
        <f t="shared" si="0"/>
        <v>0</v>
      </c>
      <c r="M55" s="106">
        <f t="shared" si="1"/>
        <v>0</v>
      </c>
      <c r="N55" s="106">
        <f t="shared" si="2"/>
        <v>0</v>
      </c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</row>
    <row r="56" spans="1:25" ht="20.149999999999999" customHeight="1" x14ac:dyDescent="0.35">
      <c r="B56" s="53"/>
      <c r="C56" s="385"/>
      <c r="D56" s="154" t="s">
        <v>118</v>
      </c>
      <c r="E56" s="232" t="s">
        <v>334</v>
      </c>
      <c r="F56" s="312"/>
      <c r="G56" s="312"/>
      <c r="H56" s="312"/>
      <c r="I56" s="312"/>
      <c r="J56" s="370"/>
      <c r="K56" s="433"/>
      <c r="L56" s="106">
        <f t="shared" si="0"/>
        <v>0</v>
      </c>
      <c r="M56" s="106">
        <f t="shared" si="1"/>
        <v>0</v>
      </c>
      <c r="N56" s="106">
        <f t="shared" si="2"/>
        <v>0</v>
      </c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</row>
    <row r="57" spans="1:25" ht="20.149999999999999" customHeight="1" thickBot="1" x14ac:dyDescent="0.4">
      <c r="B57" s="53"/>
      <c r="C57" s="386"/>
      <c r="D57" s="156" t="s">
        <v>118</v>
      </c>
      <c r="E57" s="232" t="s">
        <v>318</v>
      </c>
      <c r="F57" s="318"/>
      <c r="G57" s="318"/>
      <c r="H57" s="318"/>
      <c r="I57" s="318"/>
      <c r="J57" s="371"/>
      <c r="K57" s="437"/>
      <c r="L57" s="106">
        <f t="shared" si="0"/>
        <v>0</v>
      </c>
      <c r="M57" s="106">
        <f t="shared" si="1"/>
        <v>0</v>
      </c>
      <c r="N57" s="106">
        <f t="shared" si="2"/>
        <v>0</v>
      </c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</row>
    <row r="58" spans="1:25" ht="28.5" customHeight="1" x14ac:dyDescent="0.35">
      <c r="B58" s="53"/>
      <c r="C58" s="384" t="s">
        <v>188</v>
      </c>
      <c r="D58" s="154" t="s">
        <v>118</v>
      </c>
      <c r="E58" s="270" t="s">
        <v>335</v>
      </c>
      <c r="F58" s="317"/>
      <c r="G58" s="317"/>
      <c r="H58" s="317"/>
      <c r="I58" s="317"/>
      <c r="J58" s="372" t="str">
        <f t="shared" si="3"/>
        <v>-</v>
      </c>
      <c r="K58" s="431"/>
      <c r="L58" s="106">
        <f t="shared" si="0"/>
        <v>0</v>
      </c>
      <c r="M58" s="106">
        <f t="shared" si="1"/>
        <v>0</v>
      </c>
      <c r="N58" s="106">
        <f t="shared" si="2"/>
        <v>0</v>
      </c>
      <c r="O58" s="106" t="str">
        <f>IFERROR(ROUND(AVERAGEIF(L58:N63,"&lt;&gt;0",L58:N63),0),"-")</f>
        <v>-</v>
      </c>
      <c r="P58" s="68"/>
      <c r="Q58" s="68"/>
      <c r="R58" s="68"/>
      <c r="S58" s="68"/>
      <c r="T58" s="68"/>
      <c r="U58" s="68"/>
      <c r="V58" s="68"/>
      <c r="W58" s="68"/>
      <c r="X58" s="68"/>
      <c r="Y58" s="68"/>
    </row>
    <row r="59" spans="1:25" ht="20.149999999999999" customHeight="1" x14ac:dyDescent="0.35">
      <c r="B59" s="53"/>
      <c r="C59" s="385"/>
      <c r="D59" s="154" t="s">
        <v>118</v>
      </c>
      <c r="E59" s="232" t="s">
        <v>360</v>
      </c>
      <c r="F59" s="312"/>
      <c r="G59" s="312"/>
      <c r="H59" s="312"/>
      <c r="I59" s="312"/>
      <c r="J59" s="370"/>
      <c r="K59" s="433"/>
      <c r="L59" s="106">
        <f t="shared" si="0"/>
        <v>0</v>
      </c>
      <c r="M59" s="106">
        <f t="shared" si="1"/>
        <v>0</v>
      </c>
      <c r="N59" s="106">
        <f t="shared" si="2"/>
        <v>0</v>
      </c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</row>
    <row r="60" spans="1:25" ht="20.149999999999999" customHeight="1" x14ac:dyDescent="0.35">
      <c r="B60" s="53"/>
      <c r="C60" s="385"/>
      <c r="D60" s="154" t="s">
        <v>118</v>
      </c>
      <c r="E60" s="232" t="s">
        <v>361</v>
      </c>
      <c r="F60" s="312"/>
      <c r="G60" s="312"/>
      <c r="H60" s="312"/>
      <c r="I60" s="312"/>
      <c r="J60" s="370"/>
      <c r="K60" s="433"/>
      <c r="L60" s="106">
        <f t="shared" si="0"/>
        <v>0</v>
      </c>
      <c r="M60" s="106">
        <f t="shared" si="1"/>
        <v>0</v>
      </c>
      <c r="N60" s="106">
        <f t="shared" si="2"/>
        <v>0</v>
      </c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</row>
    <row r="61" spans="1:25" ht="20.149999999999999" customHeight="1" x14ac:dyDescent="0.35">
      <c r="B61" s="53"/>
      <c r="C61" s="385"/>
      <c r="D61" s="154" t="s">
        <v>118</v>
      </c>
      <c r="E61" s="155" t="s">
        <v>362</v>
      </c>
      <c r="F61" s="312"/>
      <c r="G61" s="312"/>
      <c r="H61" s="312"/>
      <c r="I61" s="312"/>
      <c r="J61" s="370"/>
      <c r="K61" s="433"/>
      <c r="L61" s="106">
        <f t="shared" si="0"/>
        <v>0</v>
      </c>
      <c r="M61" s="106">
        <f t="shared" si="1"/>
        <v>0</v>
      </c>
      <c r="N61" s="106">
        <f t="shared" si="2"/>
        <v>0</v>
      </c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</row>
    <row r="62" spans="1:25" ht="20.149999999999999" customHeight="1" x14ac:dyDescent="0.35">
      <c r="B62" s="53"/>
      <c r="C62" s="385"/>
      <c r="D62" s="154" t="s">
        <v>118</v>
      </c>
      <c r="E62" s="232" t="s">
        <v>338</v>
      </c>
      <c r="F62" s="312"/>
      <c r="G62" s="312"/>
      <c r="H62" s="312"/>
      <c r="I62" s="312"/>
      <c r="J62" s="370"/>
      <c r="K62" s="433"/>
      <c r="L62" s="106">
        <f t="shared" si="0"/>
        <v>0</v>
      </c>
      <c r="M62" s="106">
        <f t="shared" si="1"/>
        <v>0</v>
      </c>
      <c r="N62" s="106">
        <f t="shared" si="2"/>
        <v>0</v>
      </c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</row>
    <row r="63" spans="1:25" ht="21" customHeight="1" thickBot="1" x14ac:dyDescent="0.4">
      <c r="B63" s="53"/>
      <c r="C63" s="386"/>
      <c r="D63" s="217" t="s">
        <v>118</v>
      </c>
      <c r="E63" s="162" t="s">
        <v>363</v>
      </c>
      <c r="F63" s="318"/>
      <c r="G63" s="318"/>
      <c r="H63" s="318"/>
      <c r="I63" s="318"/>
      <c r="J63" s="371"/>
      <c r="K63" s="440"/>
      <c r="L63" s="106">
        <f t="shared" si="0"/>
        <v>0</v>
      </c>
      <c r="M63" s="106">
        <f t="shared" si="1"/>
        <v>0</v>
      </c>
      <c r="N63" s="106">
        <f t="shared" si="2"/>
        <v>0</v>
      </c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</row>
    <row r="64" spans="1:25" ht="20.149999999999999" customHeight="1" x14ac:dyDescent="0.35">
      <c r="B64" s="53"/>
      <c r="C64" s="387" t="s">
        <v>189</v>
      </c>
      <c r="D64" s="230" t="s">
        <v>118</v>
      </c>
      <c r="E64" s="270" t="s">
        <v>339</v>
      </c>
      <c r="F64" s="317"/>
      <c r="G64" s="317"/>
      <c r="H64" s="317"/>
      <c r="I64" s="317"/>
      <c r="J64" s="372" t="str">
        <f t="shared" si="3"/>
        <v>-</v>
      </c>
      <c r="K64" s="431"/>
      <c r="L64" s="106">
        <f t="shared" si="0"/>
        <v>0</v>
      </c>
      <c r="M64" s="106">
        <f t="shared" si="1"/>
        <v>0</v>
      </c>
      <c r="N64" s="106">
        <f t="shared" si="2"/>
        <v>0</v>
      </c>
      <c r="O64" s="106" t="str">
        <f>IFERROR(ROUND(AVERAGEIF(L64:N67,"&lt;&gt;0",L64:N67),0),"-")</f>
        <v>-</v>
      </c>
      <c r="P64" s="68"/>
      <c r="Q64" s="68"/>
      <c r="R64" s="68"/>
      <c r="S64" s="68"/>
      <c r="T64" s="68"/>
      <c r="U64" s="68"/>
      <c r="V64" s="68"/>
      <c r="W64" s="68"/>
      <c r="X64" s="68"/>
      <c r="Y64" s="68"/>
    </row>
    <row r="65" spans="2:33" ht="20.149999999999999" customHeight="1" x14ac:dyDescent="0.35">
      <c r="B65" s="53"/>
      <c r="C65" s="388"/>
      <c r="D65" s="154" t="s">
        <v>118</v>
      </c>
      <c r="E65" s="232" t="s">
        <v>319</v>
      </c>
      <c r="F65" s="312"/>
      <c r="G65" s="312"/>
      <c r="H65" s="312"/>
      <c r="I65" s="312"/>
      <c r="J65" s="370"/>
      <c r="K65" s="432"/>
      <c r="L65" s="106">
        <f t="shared" si="0"/>
        <v>0</v>
      </c>
      <c r="M65" s="106">
        <f t="shared" si="1"/>
        <v>0</v>
      </c>
      <c r="N65" s="106">
        <f t="shared" si="2"/>
        <v>0</v>
      </c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</row>
    <row r="66" spans="2:33" ht="20.149999999999999" customHeight="1" x14ac:dyDescent="0.35">
      <c r="B66" s="53"/>
      <c r="C66" s="388"/>
      <c r="D66" s="154" t="s">
        <v>118</v>
      </c>
      <c r="E66" s="232" t="s">
        <v>320</v>
      </c>
      <c r="F66" s="312"/>
      <c r="G66" s="312"/>
      <c r="H66" s="312"/>
      <c r="I66" s="312"/>
      <c r="J66" s="370"/>
      <c r="K66" s="433"/>
      <c r="L66" s="106">
        <f t="shared" ref="L66:L124" si="4">IF(ISBLANK(G66),0,1)</f>
        <v>0</v>
      </c>
      <c r="M66" s="106">
        <f t="shared" ref="M66:M124" si="5">IF(ISBLANK(H66),0,3)</f>
        <v>0</v>
      </c>
      <c r="N66" s="106">
        <f t="shared" ref="N66:N124" si="6">IF(ISBLANK(I66),0,5)</f>
        <v>0</v>
      </c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</row>
    <row r="67" spans="2:33" ht="20.149999999999999" customHeight="1" thickBot="1" x14ac:dyDescent="0.4">
      <c r="B67" s="53"/>
      <c r="C67" s="389"/>
      <c r="D67" s="154" t="s">
        <v>118</v>
      </c>
      <c r="E67" s="232" t="s">
        <v>364</v>
      </c>
      <c r="F67" s="313"/>
      <c r="G67" s="318"/>
      <c r="H67" s="318"/>
      <c r="I67" s="318"/>
      <c r="J67" s="371"/>
      <c r="K67" s="437"/>
      <c r="L67" s="106">
        <f t="shared" si="4"/>
        <v>0</v>
      </c>
      <c r="M67" s="106">
        <f t="shared" si="5"/>
        <v>0</v>
      </c>
      <c r="N67" s="106">
        <f t="shared" si="6"/>
        <v>0</v>
      </c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</row>
    <row r="68" spans="2:33" ht="20.149999999999999" customHeight="1" x14ac:dyDescent="0.35">
      <c r="B68" s="53"/>
      <c r="C68" s="387" t="s">
        <v>190</v>
      </c>
      <c r="D68" s="157" t="s">
        <v>118</v>
      </c>
      <c r="E68" s="270" t="s">
        <v>340</v>
      </c>
      <c r="F68" s="317"/>
      <c r="G68" s="317"/>
      <c r="H68" s="317"/>
      <c r="I68" s="317"/>
      <c r="J68" s="372" t="str">
        <f t="shared" si="3"/>
        <v>-</v>
      </c>
      <c r="K68" s="431"/>
      <c r="L68" s="106">
        <f t="shared" si="4"/>
        <v>0</v>
      </c>
      <c r="M68" s="106">
        <f t="shared" si="5"/>
        <v>0</v>
      </c>
      <c r="N68" s="106">
        <f t="shared" si="6"/>
        <v>0</v>
      </c>
      <c r="O68" s="106" t="str">
        <f>IFERROR(ROUND(AVERAGEIF(L68:N70,"&lt;&gt;0",L68:N70),0),"-")</f>
        <v>-</v>
      </c>
      <c r="P68" s="68"/>
      <c r="Q68" s="68"/>
      <c r="R68" s="68"/>
      <c r="S68" s="68"/>
      <c r="T68" s="68"/>
      <c r="U68" s="68"/>
      <c r="V68" s="68"/>
      <c r="W68" s="68"/>
      <c r="X68" s="68"/>
      <c r="Y68" s="68"/>
    </row>
    <row r="69" spans="2:33" ht="20.149999999999999" customHeight="1" x14ac:dyDescent="0.35">
      <c r="B69" s="53"/>
      <c r="C69" s="388"/>
      <c r="D69" s="154" t="s">
        <v>118</v>
      </c>
      <c r="E69" s="232" t="s">
        <v>321</v>
      </c>
      <c r="F69" s="312"/>
      <c r="G69" s="312"/>
      <c r="H69" s="312"/>
      <c r="I69" s="312"/>
      <c r="J69" s="370"/>
      <c r="K69" s="433"/>
      <c r="L69" s="106">
        <f t="shared" si="4"/>
        <v>0</v>
      </c>
      <c r="M69" s="106">
        <f t="shared" si="5"/>
        <v>0</v>
      </c>
      <c r="N69" s="106">
        <f t="shared" si="6"/>
        <v>0</v>
      </c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</row>
    <row r="70" spans="2:33" ht="20.25" customHeight="1" thickBot="1" x14ac:dyDescent="0.4">
      <c r="B70" s="53"/>
      <c r="C70" s="388"/>
      <c r="D70" s="217" t="s">
        <v>118</v>
      </c>
      <c r="E70" s="232" t="s">
        <v>322</v>
      </c>
      <c r="F70" s="313"/>
      <c r="G70" s="313"/>
      <c r="H70" s="313"/>
      <c r="I70" s="313"/>
      <c r="J70" s="390"/>
      <c r="K70" s="437"/>
      <c r="L70" s="106">
        <f t="shared" si="4"/>
        <v>0</v>
      </c>
      <c r="M70" s="106">
        <f t="shared" si="5"/>
        <v>0</v>
      </c>
      <c r="N70" s="106">
        <f t="shared" si="6"/>
        <v>0</v>
      </c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</row>
    <row r="71" spans="2:33" ht="34.5" customHeight="1" thickBot="1" x14ac:dyDescent="0.7">
      <c r="B71" s="53"/>
      <c r="C71" s="281" t="s">
        <v>191</v>
      </c>
      <c r="D71" s="281"/>
      <c r="E71" s="281"/>
      <c r="F71" s="420"/>
      <c r="G71" s="420"/>
      <c r="H71" s="420"/>
      <c r="I71" s="420"/>
      <c r="J71" s="288"/>
      <c r="K71" s="441"/>
      <c r="L71" s="106">
        <f t="shared" si="4"/>
        <v>0</v>
      </c>
      <c r="M71" s="106">
        <f t="shared" si="5"/>
        <v>0</v>
      </c>
      <c r="N71" s="106">
        <f t="shared" si="6"/>
        <v>0</v>
      </c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</row>
    <row r="72" spans="2:33" s="69" customFormat="1" ht="21" customHeight="1" x14ac:dyDescent="0.35">
      <c r="B72" s="71"/>
      <c r="C72" s="391" t="s">
        <v>290</v>
      </c>
      <c r="D72" s="154" t="s">
        <v>118</v>
      </c>
      <c r="E72" s="232" t="s">
        <v>341</v>
      </c>
      <c r="F72" s="312"/>
      <c r="G72" s="312"/>
      <c r="H72" s="312"/>
      <c r="I72" s="312"/>
      <c r="J72" s="372" t="str">
        <f t="shared" si="3"/>
        <v>-</v>
      </c>
      <c r="K72" s="433"/>
      <c r="L72" s="106">
        <f t="shared" si="4"/>
        <v>0</v>
      </c>
      <c r="M72" s="106">
        <f t="shared" si="5"/>
        <v>0</v>
      </c>
      <c r="N72" s="106">
        <f t="shared" si="6"/>
        <v>0</v>
      </c>
      <c r="O72" s="106" t="str">
        <f>IFERROR(ROUND(AVERAGEIF(L72:N77,"&lt;&gt;0",L72:N77),0),"-")</f>
        <v>-</v>
      </c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</row>
    <row r="73" spans="2:33" s="69" customFormat="1" ht="21" customHeight="1" x14ac:dyDescent="0.35">
      <c r="B73" s="71"/>
      <c r="C73" s="385"/>
      <c r="D73" s="154" t="s">
        <v>118</v>
      </c>
      <c r="E73" s="232" t="s">
        <v>420</v>
      </c>
      <c r="F73" s="312"/>
      <c r="G73" s="312"/>
      <c r="H73" s="312"/>
      <c r="I73" s="312"/>
      <c r="J73" s="370"/>
      <c r="K73" s="433"/>
      <c r="L73" s="106">
        <f t="shared" si="4"/>
        <v>0</v>
      </c>
      <c r="M73" s="106">
        <f t="shared" si="5"/>
        <v>0</v>
      </c>
      <c r="N73" s="106">
        <f t="shared" si="6"/>
        <v>0</v>
      </c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</row>
    <row r="74" spans="2:33" s="69" customFormat="1" ht="21" customHeight="1" x14ac:dyDescent="0.35">
      <c r="B74" s="71"/>
      <c r="C74" s="385"/>
      <c r="D74" s="154" t="s">
        <v>118</v>
      </c>
      <c r="E74" s="232" t="s">
        <v>421</v>
      </c>
      <c r="F74" s="312"/>
      <c r="G74" s="312"/>
      <c r="H74" s="312"/>
      <c r="I74" s="312"/>
      <c r="J74" s="370"/>
      <c r="K74" s="433"/>
      <c r="L74" s="106">
        <f t="shared" si="4"/>
        <v>0</v>
      </c>
      <c r="M74" s="106">
        <f t="shared" si="5"/>
        <v>0</v>
      </c>
      <c r="N74" s="106">
        <f t="shared" si="6"/>
        <v>0</v>
      </c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</row>
    <row r="75" spans="2:33" s="253" customFormat="1" ht="21" customHeight="1" x14ac:dyDescent="0.35">
      <c r="B75" s="254"/>
      <c r="C75" s="385"/>
      <c r="D75" s="250" t="s">
        <v>118</v>
      </c>
      <c r="E75" s="232" t="s">
        <v>342</v>
      </c>
      <c r="F75" s="312"/>
      <c r="G75" s="312"/>
      <c r="H75" s="312"/>
      <c r="I75" s="312"/>
      <c r="J75" s="370"/>
      <c r="K75" s="433"/>
      <c r="L75" s="251">
        <f t="shared" si="4"/>
        <v>0</v>
      </c>
      <c r="M75" s="251">
        <f t="shared" si="5"/>
        <v>0</v>
      </c>
      <c r="N75" s="251">
        <f t="shared" si="6"/>
        <v>0</v>
      </c>
    </row>
    <row r="76" spans="2:33" s="69" customFormat="1" ht="21" customHeight="1" x14ac:dyDescent="0.35">
      <c r="B76" s="71"/>
      <c r="C76" s="385"/>
      <c r="D76" s="154" t="s">
        <v>118</v>
      </c>
      <c r="E76" s="232" t="s">
        <v>343</v>
      </c>
      <c r="F76" s="312"/>
      <c r="G76" s="312"/>
      <c r="H76" s="312"/>
      <c r="I76" s="312"/>
      <c r="J76" s="370"/>
      <c r="K76" s="433"/>
      <c r="L76" s="106">
        <f t="shared" si="4"/>
        <v>0</v>
      </c>
      <c r="M76" s="106">
        <f t="shared" si="5"/>
        <v>0</v>
      </c>
      <c r="N76" s="106">
        <f t="shared" si="6"/>
        <v>0</v>
      </c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</row>
    <row r="77" spans="2:33" ht="21.65" customHeight="1" thickBot="1" x14ac:dyDescent="0.45">
      <c r="B77" s="53"/>
      <c r="C77" s="386"/>
      <c r="D77" s="161" t="s">
        <v>118</v>
      </c>
      <c r="E77" s="242" t="s">
        <v>344</v>
      </c>
      <c r="F77" s="316"/>
      <c r="G77" s="316"/>
      <c r="H77" s="330"/>
      <c r="I77" s="316"/>
      <c r="J77" s="378"/>
      <c r="K77" s="440"/>
      <c r="L77" s="106">
        <f t="shared" si="4"/>
        <v>0</v>
      </c>
      <c r="M77" s="106">
        <f t="shared" si="5"/>
        <v>0</v>
      </c>
      <c r="N77" s="106">
        <f t="shared" si="6"/>
        <v>0</v>
      </c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</row>
    <row r="78" spans="2:33" ht="20.9" customHeight="1" x14ac:dyDescent="0.35">
      <c r="B78" s="53"/>
      <c r="C78" s="387" t="s">
        <v>193</v>
      </c>
      <c r="D78" s="153" t="s">
        <v>118</v>
      </c>
      <c r="E78" s="273" t="s">
        <v>345</v>
      </c>
      <c r="F78" s="317"/>
      <c r="G78" s="317"/>
      <c r="H78" s="317"/>
      <c r="I78" s="317"/>
      <c r="J78" s="377" t="str">
        <f t="shared" ref="J78" si="7">IFERROR(O78,"-")</f>
        <v>-</v>
      </c>
      <c r="K78" s="434"/>
      <c r="L78" s="106">
        <f t="shared" si="4"/>
        <v>0</v>
      </c>
      <c r="M78" s="106">
        <f t="shared" si="5"/>
        <v>0</v>
      </c>
      <c r="N78" s="106">
        <f t="shared" si="6"/>
        <v>0</v>
      </c>
      <c r="O78" s="106" t="str">
        <f>IFERROR(ROUND(AVERAGEIF(L78:N80,"&lt;&gt;0",L78:N80),0),"-")</f>
        <v>-</v>
      </c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</row>
    <row r="79" spans="2:33" ht="20.9" customHeight="1" x14ac:dyDescent="0.35">
      <c r="B79" s="53"/>
      <c r="C79" s="388"/>
      <c r="D79" s="153" t="s">
        <v>118</v>
      </c>
      <c r="E79" s="272" t="s">
        <v>346</v>
      </c>
      <c r="F79" s="312"/>
      <c r="G79" s="312"/>
      <c r="H79" s="312"/>
      <c r="I79" s="312"/>
      <c r="J79" s="370"/>
      <c r="K79" s="433"/>
      <c r="L79" s="106">
        <f t="shared" si="4"/>
        <v>0</v>
      </c>
      <c r="M79" s="106">
        <f t="shared" si="5"/>
        <v>0</v>
      </c>
      <c r="N79" s="106">
        <f t="shared" si="6"/>
        <v>0</v>
      </c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</row>
    <row r="80" spans="2:33" ht="20.9" customHeight="1" thickBot="1" x14ac:dyDescent="0.4">
      <c r="B80" s="53"/>
      <c r="C80" s="389"/>
      <c r="D80" s="161" t="s">
        <v>118</v>
      </c>
      <c r="E80" s="236" t="s">
        <v>323</v>
      </c>
      <c r="F80" s="318"/>
      <c r="G80" s="318"/>
      <c r="H80" s="318"/>
      <c r="I80" s="318"/>
      <c r="J80" s="378"/>
      <c r="K80" s="437"/>
      <c r="L80" s="106">
        <f t="shared" si="4"/>
        <v>0</v>
      </c>
      <c r="M80" s="106">
        <f t="shared" si="5"/>
        <v>0</v>
      </c>
      <c r="N80" s="106">
        <f t="shared" si="6"/>
        <v>0</v>
      </c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</row>
    <row r="81" spans="2:33" ht="20.9" customHeight="1" x14ac:dyDescent="0.35">
      <c r="B81" s="53"/>
      <c r="C81" s="384" t="s">
        <v>194</v>
      </c>
      <c r="D81" s="153" t="s">
        <v>118</v>
      </c>
      <c r="E81" s="271" t="s">
        <v>347</v>
      </c>
      <c r="F81" s="311"/>
      <c r="G81" s="317"/>
      <c r="H81" s="317"/>
      <c r="I81" s="311"/>
      <c r="J81" s="377" t="str">
        <f t="shared" ref="J81" si="8">IFERROR(O81,"-")</f>
        <v>-</v>
      </c>
      <c r="K81" s="431"/>
      <c r="L81" s="106">
        <f t="shared" si="4"/>
        <v>0</v>
      </c>
      <c r="M81" s="106">
        <f t="shared" si="5"/>
        <v>0</v>
      </c>
      <c r="N81" s="106">
        <f t="shared" si="6"/>
        <v>0</v>
      </c>
      <c r="O81" s="106" t="str">
        <f>IFERROR(ROUND(AVERAGEIF(L81:N91,"&lt;&gt;0",L81:N91),0),"-")</f>
        <v>-</v>
      </c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</row>
    <row r="82" spans="2:33" ht="20.9" customHeight="1" x14ac:dyDescent="0.35">
      <c r="B82" s="53"/>
      <c r="C82" s="385"/>
      <c r="D82" s="154" t="s">
        <v>118</v>
      </c>
      <c r="E82" s="232" t="s">
        <v>348</v>
      </c>
      <c r="F82" s="312"/>
      <c r="G82" s="312"/>
      <c r="H82" s="312"/>
      <c r="I82" s="312"/>
      <c r="J82" s="370"/>
      <c r="K82" s="433"/>
      <c r="L82" s="106">
        <f t="shared" si="4"/>
        <v>0</v>
      </c>
      <c r="M82" s="106">
        <f t="shared" si="5"/>
        <v>0</v>
      </c>
      <c r="N82" s="106">
        <f t="shared" si="6"/>
        <v>0</v>
      </c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</row>
    <row r="83" spans="2:33" ht="20.9" customHeight="1" x14ac:dyDescent="0.35">
      <c r="B83" s="53"/>
      <c r="C83" s="385"/>
      <c r="D83" s="163" t="s">
        <v>118</v>
      </c>
      <c r="E83" s="232" t="s">
        <v>349</v>
      </c>
      <c r="F83" s="312"/>
      <c r="G83" s="312"/>
      <c r="H83" s="312"/>
      <c r="I83" s="312"/>
      <c r="J83" s="370"/>
      <c r="K83" s="433"/>
      <c r="L83" s="106">
        <f t="shared" si="4"/>
        <v>0</v>
      </c>
      <c r="M83" s="106">
        <f t="shared" si="5"/>
        <v>0</v>
      </c>
      <c r="N83" s="106">
        <f t="shared" si="6"/>
        <v>0</v>
      </c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</row>
    <row r="84" spans="2:33" ht="20.9" customHeight="1" x14ac:dyDescent="0.35">
      <c r="B84" s="53"/>
      <c r="C84" s="385"/>
      <c r="D84" s="154" t="s">
        <v>118</v>
      </c>
      <c r="E84" s="232" t="s">
        <v>324</v>
      </c>
      <c r="F84" s="312"/>
      <c r="G84" s="312"/>
      <c r="H84" s="312"/>
      <c r="I84" s="312"/>
      <c r="J84" s="370"/>
      <c r="K84" s="433"/>
      <c r="L84" s="106">
        <f t="shared" si="4"/>
        <v>0</v>
      </c>
      <c r="M84" s="106">
        <f t="shared" si="5"/>
        <v>0</v>
      </c>
      <c r="N84" s="106">
        <f t="shared" si="6"/>
        <v>0</v>
      </c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</row>
    <row r="85" spans="2:33" ht="20.9" customHeight="1" x14ac:dyDescent="0.35">
      <c r="B85" s="53"/>
      <c r="C85" s="385"/>
      <c r="D85" s="154" t="s">
        <v>118</v>
      </c>
      <c r="E85" s="232" t="s">
        <v>350</v>
      </c>
      <c r="F85" s="312"/>
      <c r="G85" s="312"/>
      <c r="H85" s="312"/>
      <c r="I85" s="312"/>
      <c r="J85" s="370"/>
      <c r="K85" s="440"/>
      <c r="L85" s="106">
        <f t="shared" si="4"/>
        <v>0</v>
      </c>
      <c r="M85" s="106">
        <f t="shared" si="5"/>
        <v>0</v>
      </c>
      <c r="N85" s="106">
        <f t="shared" si="6"/>
        <v>0</v>
      </c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</row>
    <row r="86" spans="2:33" ht="20.9" customHeight="1" x14ac:dyDescent="0.35">
      <c r="B86" s="53"/>
      <c r="C86" s="385"/>
      <c r="D86" s="163" t="s">
        <v>118</v>
      </c>
      <c r="E86" s="232" t="s">
        <v>422</v>
      </c>
      <c r="F86" s="312"/>
      <c r="G86" s="312"/>
      <c r="H86" s="312"/>
      <c r="I86" s="312"/>
      <c r="J86" s="370"/>
      <c r="K86" s="442"/>
      <c r="L86" s="106">
        <f t="shared" si="4"/>
        <v>0</v>
      </c>
      <c r="M86" s="106">
        <f t="shared" si="5"/>
        <v>0</v>
      </c>
      <c r="N86" s="106">
        <f t="shared" si="6"/>
        <v>0</v>
      </c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</row>
    <row r="87" spans="2:33" ht="20.9" customHeight="1" x14ac:dyDescent="0.35">
      <c r="B87" s="53"/>
      <c r="C87" s="385"/>
      <c r="D87" s="163" t="s">
        <v>118</v>
      </c>
      <c r="E87" s="232" t="s">
        <v>351</v>
      </c>
      <c r="F87" s="312"/>
      <c r="G87" s="312"/>
      <c r="H87" s="312"/>
      <c r="I87" s="312"/>
      <c r="J87" s="370"/>
      <c r="K87" s="442"/>
      <c r="L87" s="106">
        <f t="shared" si="4"/>
        <v>0</v>
      </c>
      <c r="M87" s="106">
        <f t="shared" si="5"/>
        <v>0</v>
      </c>
      <c r="N87" s="106">
        <f t="shared" si="6"/>
        <v>0</v>
      </c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</row>
    <row r="88" spans="2:33" ht="20.9" customHeight="1" x14ac:dyDescent="0.35">
      <c r="B88" s="53"/>
      <c r="C88" s="385"/>
      <c r="D88" s="163" t="s">
        <v>118</v>
      </c>
      <c r="E88" s="232" t="s">
        <v>354</v>
      </c>
      <c r="F88" s="312"/>
      <c r="G88" s="312"/>
      <c r="H88" s="312"/>
      <c r="I88" s="312"/>
      <c r="J88" s="370"/>
      <c r="K88" s="443"/>
      <c r="L88" s="106">
        <f t="shared" si="4"/>
        <v>0</v>
      </c>
      <c r="M88" s="106">
        <f t="shared" si="5"/>
        <v>0</v>
      </c>
      <c r="N88" s="106">
        <f t="shared" si="6"/>
        <v>0</v>
      </c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</row>
    <row r="89" spans="2:33" ht="20.9" customHeight="1" x14ac:dyDescent="0.35">
      <c r="B89" s="53"/>
      <c r="C89" s="385"/>
      <c r="D89" s="163" t="s">
        <v>118</v>
      </c>
      <c r="E89" s="232" t="s">
        <v>355</v>
      </c>
      <c r="F89" s="312"/>
      <c r="G89" s="312"/>
      <c r="H89" s="312"/>
      <c r="I89" s="312"/>
      <c r="J89" s="370"/>
      <c r="K89" s="442"/>
      <c r="L89" s="106">
        <f t="shared" si="4"/>
        <v>0</v>
      </c>
      <c r="M89" s="106">
        <f t="shared" si="5"/>
        <v>0</v>
      </c>
      <c r="N89" s="106">
        <f t="shared" si="6"/>
        <v>0</v>
      </c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</row>
    <row r="90" spans="2:33" ht="20.9" customHeight="1" x14ac:dyDescent="0.35">
      <c r="B90" s="53"/>
      <c r="C90" s="385"/>
      <c r="D90" s="163" t="s">
        <v>118</v>
      </c>
      <c r="E90" s="232" t="s">
        <v>356</v>
      </c>
      <c r="F90" s="312"/>
      <c r="G90" s="312"/>
      <c r="H90" s="312"/>
      <c r="I90" s="312"/>
      <c r="J90" s="370"/>
      <c r="K90" s="432"/>
      <c r="L90" s="106">
        <f t="shared" si="4"/>
        <v>0</v>
      </c>
      <c r="M90" s="106">
        <f t="shared" si="5"/>
        <v>0</v>
      </c>
      <c r="N90" s="106">
        <f t="shared" si="6"/>
        <v>0</v>
      </c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</row>
    <row r="91" spans="2:33" ht="20.149999999999999" customHeight="1" thickBot="1" x14ac:dyDescent="0.4">
      <c r="B91" s="53"/>
      <c r="C91" s="386"/>
      <c r="D91" s="161" t="s">
        <v>118</v>
      </c>
      <c r="E91" s="232" t="s">
        <v>195</v>
      </c>
      <c r="F91" s="318"/>
      <c r="G91" s="313"/>
      <c r="H91" s="318"/>
      <c r="I91" s="318"/>
      <c r="J91" s="378"/>
      <c r="K91" s="439"/>
      <c r="L91" s="106">
        <f t="shared" si="4"/>
        <v>0</v>
      </c>
      <c r="M91" s="106">
        <f t="shared" si="5"/>
        <v>0</v>
      </c>
      <c r="N91" s="106">
        <f t="shared" si="6"/>
        <v>0</v>
      </c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</row>
    <row r="92" spans="2:33" ht="20.9" customHeight="1" x14ac:dyDescent="0.35">
      <c r="B92" s="53"/>
      <c r="C92" s="384" t="s">
        <v>196</v>
      </c>
      <c r="D92" s="153" t="s">
        <v>118</v>
      </c>
      <c r="E92" s="270" t="s">
        <v>264</v>
      </c>
      <c r="F92" s="317"/>
      <c r="G92" s="317"/>
      <c r="H92" s="317"/>
      <c r="I92" s="317"/>
      <c r="J92" s="377" t="str">
        <f t="shared" ref="J92" si="9">IFERROR(O92,"-")</f>
        <v>-</v>
      </c>
      <c r="K92" s="434"/>
      <c r="L92" s="106">
        <f t="shared" si="4"/>
        <v>0</v>
      </c>
      <c r="M92" s="106">
        <f t="shared" si="5"/>
        <v>0</v>
      </c>
      <c r="N92" s="106">
        <f t="shared" si="6"/>
        <v>0</v>
      </c>
      <c r="O92" s="106" t="str">
        <f>IFERROR(ROUND(AVERAGEIF(L92:N100,"&lt;&gt;0",L92:N100),0),"-")</f>
        <v>-</v>
      </c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</row>
    <row r="93" spans="2:33" ht="20.9" customHeight="1" x14ac:dyDescent="0.35">
      <c r="B93" s="53"/>
      <c r="C93" s="385"/>
      <c r="D93" s="154" t="s">
        <v>118</v>
      </c>
      <c r="E93" s="232" t="s">
        <v>265</v>
      </c>
      <c r="F93" s="312"/>
      <c r="G93" s="312"/>
      <c r="H93" s="312"/>
      <c r="I93" s="312"/>
      <c r="J93" s="370"/>
      <c r="K93" s="433"/>
      <c r="L93" s="106">
        <f t="shared" si="4"/>
        <v>0</v>
      </c>
      <c r="M93" s="106">
        <f t="shared" si="5"/>
        <v>0</v>
      </c>
      <c r="N93" s="106">
        <f t="shared" si="6"/>
        <v>0</v>
      </c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</row>
    <row r="94" spans="2:33" s="69" customFormat="1" ht="21" customHeight="1" x14ac:dyDescent="0.35">
      <c r="B94" s="71"/>
      <c r="C94" s="385"/>
      <c r="D94" s="154" t="s">
        <v>118</v>
      </c>
      <c r="E94" s="232" t="s">
        <v>197</v>
      </c>
      <c r="F94" s="312"/>
      <c r="G94" s="312"/>
      <c r="H94" s="312"/>
      <c r="I94" s="312"/>
      <c r="J94" s="370"/>
      <c r="K94" s="433"/>
      <c r="L94" s="106">
        <f t="shared" si="4"/>
        <v>0</v>
      </c>
      <c r="M94" s="106">
        <f t="shared" si="5"/>
        <v>0</v>
      </c>
      <c r="N94" s="106">
        <f t="shared" si="6"/>
        <v>0</v>
      </c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</row>
    <row r="95" spans="2:33" ht="17.149999999999999" customHeight="1" x14ac:dyDescent="0.35">
      <c r="B95" s="53"/>
      <c r="C95" s="385"/>
      <c r="D95" s="154" t="s">
        <v>118</v>
      </c>
      <c r="E95" s="232" t="s">
        <v>357</v>
      </c>
      <c r="F95" s="312"/>
      <c r="G95" s="312"/>
      <c r="H95" s="312"/>
      <c r="I95" s="312"/>
      <c r="J95" s="370"/>
      <c r="K95" s="433"/>
      <c r="L95" s="106">
        <f t="shared" si="4"/>
        <v>0</v>
      </c>
      <c r="M95" s="106">
        <f t="shared" si="5"/>
        <v>0</v>
      </c>
      <c r="N95" s="106">
        <f t="shared" si="6"/>
        <v>0</v>
      </c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</row>
    <row r="96" spans="2:33" ht="17.149999999999999" customHeight="1" x14ac:dyDescent="0.35">
      <c r="B96" s="53"/>
      <c r="C96" s="385"/>
      <c r="D96" s="154" t="s">
        <v>118</v>
      </c>
      <c r="E96" s="232" t="s">
        <v>353</v>
      </c>
      <c r="F96" s="312"/>
      <c r="G96" s="312"/>
      <c r="H96" s="312"/>
      <c r="I96" s="312"/>
      <c r="J96" s="370"/>
      <c r="K96" s="433"/>
      <c r="L96" s="106">
        <f t="shared" si="4"/>
        <v>0</v>
      </c>
      <c r="M96" s="106">
        <f t="shared" si="5"/>
        <v>0</v>
      </c>
      <c r="N96" s="106">
        <f t="shared" si="6"/>
        <v>0</v>
      </c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</row>
    <row r="97" spans="2:33" ht="20.9" customHeight="1" x14ac:dyDescent="0.35">
      <c r="B97" s="53"/>
      <c r="C97" s="385"/>
      <c r="D97" s="154" t="s">
        <v>118</v>
      </c>
      <c r="E97" s="232" t="s">
        <v>358</v>
      </c>
      <c r="F97" s="312"/>
      <c r="G97" s="312"/>
      <c r="H97" s="312"/>
      <c r="I97" s="312"/>
      <c r="J97" s="370"/>
      <c r="K97" s="433"/>
      <c r="L97" s="106">
        <f t="shared" si="4"/>
        <v>0</v>
      </c>
      <c r="M97" s="106">
        <f t="shared" si="5"/>
        <v>0</v>
      </c>
      <c r="N97" s="106">
        <f t="shared" si="6"/>
        <v>0</v>
      </c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</row>
    <row r="98" spans="2:33" ht="20.9" customHeight="1" x14ac:dyDescent="0.35">
      <c r="B98" s="53"/>
      <c r="C98" s="385"/>
      <c r="D98" s="154" t="s">
        <v>118</v>
      </c>
      <c r="E98" s="232" t="s">
        <v>325</v>
      </c>
      <c r="F98" s="312"/>
      <c r="G98" s="312"/>
      <c r="H98" s="312"/>
      <c r="I98" s="312"/>
      <c r="J98" s="370"/>
      <c r="K98" s="433"/>
      <c r="L98" s="106">
        <f t="shared" si="4"/>
        <v>0</v>
      </c>
      <c r="M98" s="106">
        <f t="shared" si="5"/>
        <v>0</v>
      </c>
      <c r="N98" s="106">
        <f t="shared" si="6"/>
        <v>0</v>
      </c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</row>
    <row r="99" spans="2:33" s="69" customFormat="1" ht="21" customHeight="1" x14ac:dyDescent="0.35">
      <c r="B99" s="71"/>
      <c r="C99" s="385"/>
      <c r="D99" s="154" t="s">
        <v>118</v>
      </c>
      <c r="E99" s="232" t="s">
        <v>359</v>
      </c>
      <c r="F99" s="312"/>
      <c r="G99" s="312"/>
      <c r="H99" s="312"/>
      <c r="I99" s="312"/>
      <c r="J99" s="370"/>
      <c r="K99" s="433"/>
      <c r="L99" s="106">
        <f t="shared" si="4"/>
        <v>0</v>
      </c>
      <c r="M99" s="106">
        <f t="shared" si="5"/>
        <v>0</v>
      </c>
      <c r="N99" s="106">
        <f t="shared" si="6"/>
        <v>0</v>
      </c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</row>
    <row r="100" spans="2:33" ht="20.149999999999999" customHeight="1" thickBot="1" x14ac:dyDescent="0.4">
      <c r="B100" s="53"/>
      <c r="C100" s="386"/>
      <c r="D100" s="224" t="s">
        <v>118</v>
      </c>
      <c r="E100" s="232" t="s">
        <v>365</v>
      </c>
      <c r="F100" s="312"/>
      <c r="G100" s="312"/>
      <c r="H100" s="312"/>
      <c r="I100" s="312"/>
      <c r="J100" s="382"/>
      <c r="K100" s="433"/>
      <c r="L100" s="106">
        <f t="shared" si="4"/>
        <v>0</v>
      </c>
      <c r="M100" s="106">
        <f t="shared" si="5"/>
        <v>0</v>
      </c>
      <c r="N100" s="106">
        <f t="shared" si="6"/>
        <v>0</v>
      </c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</row>
    <row r="101" spans="2:33" ht="20.9" customHeight="1" x14ac:dyDescent="0.35">
      <c r="B101" s="53"/>
      <c r="C101" s="384" t="s">
        <v>211</v>
      </c>
      <c r="D101" s="218" t="s">
        <v>118</v>
      </c>
      <c r="E101" s="325" t="s">
        <v>516</v>
      </c>
      <c r="F101" s="317"/>
      <c r="G101" s="317"/>
      <c r="H101" s="317"/>
      <c r="I101" s="317"/>
      <c r="J101" s="383" t="str">
        <f t="shared" ref="J101" si="10">IFERROR(O101,"-")</f>
        <v>-</v>
      </c>
      <c r="K101" s="436"/>
      <c r="L101" s="106">
        <f t="shared" si="4"/>
        <v>0</v>
      </c>
      <c r="M101" s="106">
        <f t="shared" si="5"/>
        <v>0</v>
      </c>
      <c r="N101" s="106">
        <f t="shared" si="6"/>
        <v>0</v>
      </c>
      <c r="O101" s="106" t="str">
        <f>IFERROR(ROUND(AVERAGEIF(L101:N110,"&lt;&gt;0",L101:N110),0),"-")</f>
        <v>-</v>
      </c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</row>
    <row r="102" spans="2:33" ht="20.9" customHeight="1" x14ac:dyDescent="0.35">
      <c r="B102" s="53"/>
      <c r="C102" s="385"/>
      <c r="D102" s="154" t="s">
        <v>118</v>
      </c>
      <c r="E102" s="326" t="s">
        <v>517</v>
      </c>
      <c r="F102" s="312"/>
      <c r="G102" s="312"/>
      <c r="H102" s="312"/>
      <c r="I102" s="312"/>
      <c r="J102" s="370"/>
      <c r="K102" s="433"/>
      <c r="L102" s="106">
        <f t="shared" si="4"/>
        <v>0</v>
      </c>
      <c r="M102" s="106">
        <f t="shared" si="5"/>
        <v>0</v>
      </c>
      <c r="N102" s="106">
        <f t="shared" si="6"/>
        <v>0</v>
      </c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</row>
    <row r="103" spans="2:33" ht="20.149999999999999" customHeight="1" x14ac:dyDescent="0.35">
      <c r="B103" s="53"/>
      <c r="C103" s="385"/>
      <c r="D103" s="159" t="s">
        <v>118</v>
      </c>
      <c r="E103" s="155" t="s">
        <v>366</v>
      </c>
      <c r="F103" s="312"/>
      <c r="G103" s="312"/>
      <c r="H103" s="312"/>
      <c r="I103" s="312"/>
      <c r="J103" s="370"/>
      <c r="K103" s="433"/>
      <c r="L103" s="106">
        <f t="shared" si="4"/>
        <v>0</v>
      </c>
      <c r="M103" s="106">
        <f t="shared" si="5"/>
        <v>0</v>
      </c>
      <c r="N103" s="106">
        <f t="shared" si="6"/>
        <v>0</v>
      </c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</row>
    <row r="104" spans="2:33" ht="20.9" customHeight="1" x14ac:dyDescent="0.35">
      <c r="B104" s="53"/>
      <c r="C104" s="385"/>
      <c r="D104" s="154" t="s">
        <v>118</v>
      </c>
      <c r="E104" s="160" t="s">
        <v>198</v>
      </c>
      <c r="F104" s="312"/>
      <c r="G104" s="312"/>
      <c r="H104" s="312"/>
      <c r="I104" s="312"/>
      <c r="J104" s="370"/>
      <c r="K104" s="433"/>
      <c r="L104" s="106">
        <f t="shared" si="4"/>
        <v>0</v>
      </c>
      <c r="M104" s="106">
        <f t="shared" si="5"/>
        <v>0</v>
      </c>
      <c r="N104" s="106">
        <f t="shared" si="6"/>
        <v>0</v>
      </c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</row>
    <row r="105" spans="2:33" ht="20.9" customHeight="1" x14ac:dyDescent="0.35">
      <c r="B105" s="53"/>
      <c r="C105" s="385"/>
      <c r="D105" s="154" t="s">
        <v>118</v>
      </c>
      <c r="E105" s="232" t="s">
        <v>368</v>
      </c>
      <c r="F105" s="312"/>
      <c r="G105" s="312"/>
      <c r="H105" s="312"/>
      <c r="I105" s="312"/>
      <c r="J105" s="370"/>
      <c r="K105" s="433"/>
      <c r="L105" s="106">
        <f t="shared" si="4"/>
        <v>0</v>
      </c>
      <c r="M105" s="106">
        <f t="shared" si="5"/>
        <v>0</v>
      </c>
      <c r="N105" s="106">
        <f t="shared" si="6"/>
        <v>0</v>
      </c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</row>
    <row r="106" spans="2:33" ht="31.5" customHeight="1" x14ac:dyDescent="0.35">
      <c r="B106" s="53"/>
      <c r="C106" s="385"/>
      <c r="D106" s="154" t="s">
        <v>118</v>
      </c>
      <c r="E106" s="232" t="s">
        <v>369</v>
      </c>
      <c r="F106" s="312"/>
      <c r="G106" s="312"/>
      <c r="H106" s="312"/>
      <c r="I106" s="312"/>
      <c r="J106" s="370"/>
      <c r="K106" s="433"/>
      <c r="L106" s="106">
        <f t="shared" si="4"/>
        <v>0</v>
      </c>
      <c r="M106" s="106">
        <f t="shared" si="5"/>
        <v>0</v>
      </c>
      <c r="N106" s="106">
        <f t="shared" si="6"/>
        <v>0</v>
      </c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</row>
    <row r="107" spans="2:33" ht="20.9" customHeight="1" x14ac:dyDescent="0.35">
      <c r="B107" s="53"/>
      <c r="C107" s="385"/>
      <c r="D107" s="163" t="s">
        <v>118</v>
      </c>
      <c r="E107" s="232" t="s">
        <v>370</v>
      </c>
      <c r="F107" s="312"/>
      <c r="G107" s="312"/>
      <c r="H107" s="312"/>
      <c r="I107" s="312"/>
      <c r="J107" s="370"/>
      <c r="K107" s="433"/>
      <c r="L107" s="106">
        <f t="shared" si="4"/>
        <v>0</v>
      </c>
      <c r="M107" s="106">
        <f t="shared" si="5"/>
        <v>0</v>
      </c>
      <c r="N107" s="106">
        <f t="shared" si="6"/>
        <v>0</v>
      </c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</row>
    <row r="108" spans="2:33" ht="20.9" customHeight="1" x14ac:dyDescent="0.35">
      <c r="B108" s="53"/>
      <c r="C108" s="385"/>
      <c r="D108" s="163" t="s">
        <v>118</v>
      </c>
      <c r="E108" s="232" t="s">
        <v>371</v>
      </c>
      <c r="F108" s="312"/>
      <c r="G108" s="312"/>
      <c r="H108" s="312"/>
      <c r="I108" s="312"/>
      <c r="J108" s="370"/>
      <c r="K108" s="433"/>
      <c r="L108" s="106">
        <f t="shared" si="4"/>
        <v>0</v>
      </c>
      <c r="M108" s="106">
        <f t="shared" si="5"/>
        <v>0</v>
      </c>
      <c r="N108" s="106">
        <f t="shared" si="6"/>
        <v>0</v>
      </c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</row>
    <row r="109" spans="2:33" ht="20.9" customHeight="1" x14ac:dyDescent="0.35">
      <c r="B109" s="53"/>
      <c r="C109" s="385"/>
      <c r="D109" s="163"/>
      <c r="E109" s="232" t="s">
        <v>372</v>
      </c>
      <c r="F109" s="312"/>
      <c r="G109" s="312"/>
      <c r="H109" s="312"/>
      <c r="I109" s="312"/>
      <c r="J109" s="370"/>
      <c r="K109" s="433"/>
      <c r="L109" s="106">
        <f t="shared" si="4"/>
        <v>0</v>
      </c>
      <c r="M109" s="106">
        <f t="shared" si="5"/>
        <v>0</v>
      </c>
      <c r="N109" s="106">
        <f t="shared" si="6"/>
        <v>0</v>
      </c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</row>
    <row r="110" spans="2:33" ht="20.9" customHeight="1" thickBot="1" x14ac:dyDescent="0.4">
      <c r="B110" s="53"/>
      <c r="C110" s="386"/>
      <c r="D110" s="164" t="s">
        <v>118</v>
      </c>
      <c r="E110" s="236" t="s">
        <v>373</v>
      </c>
      <c r="F110" s="313"/>
      <c r="G110" s="313"/>
      <c r="H110" s="313"/>
      <c r="I110" s="313"/>
      <c r="J110" s="378"/>
      <c r="K110" s="444"/>
      <c r="L110" s="106">
        <f t="shared" si="4"/>
        <v>0</v>
      </c>
      <c r="M110" s="106">
        <f t="shared" si="5"/>
        <v>0</v>
      </c>
      <c r="N110" s="106">
        <f t="shared" si="6"/>
        <v>0</v>
      </c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</row>
    <row r="111" spans="2:33" ht="20.9" customHeight="1" x14ac:dyDescent="0.35">
      <c r="B111" s="53"/>
      <c r="C111" s="384" t="s">
        <v>330</v>
      </c>
      <c r="D111" s="153" t="s">
        <v>118</v>
      </c>
      <c r="E111" s="271" t="s">
        <v>331</v>
      </c>
      <c r="F111" s="317"/>
      <c r="G111" s="317"/>
      <c r="H111" s="317"/>
      <c r="I111" s="317"/>
      <c r="J111" s="377" t="str">
        <f t="shared" ref="J111" si="11">IFERROR(O111,"-")</f>
        <v>-</v>
      </c>
      <c r="K111" s="436"/>
      <c r="L111" s="106">
        <f t="shared" si="4"/>
        <v>0</v>
      </c>
      <c r="M111" s="106">
        <f t="shared" si="5"/>
        <v>0</v>
      </c>
      <c r="N111" s="106">
        <f t="shared" si="6"/>
        <v>0</v>
      </c>
      <c r="O111" s="106" t="str">
        <f>IFERROR(ROUND(AVERAGEIF(L111:N116,"&lt;&gt;0",L111:N116),0),"-")</f>
        <v>-</v>
      </c>
      <c r="P111" s="68"/>
      <c r="Q111" s="68"/>
      <c r="R111" s="68"/>
      <c r="S111" s="68"/>
      <c r="T111" s="68"/>
      <c r="U111" s="68"/>
      <c r="V111" s="68"/>
      <c r="W111" s="68"/>
      <c r="X111" s="68"/>
      <c r="Y111" s="68"/>
    </row>
    <row r="112" spans="2:33" ht="20.9" customHeight="1" x14ac:dyDescent="0.35">
      <c r="B112" s="53"/>
      <c r="C112" s="385"/>
      <c r="D112" s="154" t="s">
        <v>118</v>
      </c>
      <c r="E112" s="232" t="s">
        <v>287</v>
      </c>
      <c r="F112" s="312"/>
      <c r="G112" s="312"/>
      <c r="H112" s="312"/>
      <c r="I112" s="312"/>
      <c r="J112" s="370"/>
      <c r="K112" s="433"/>
      <c r="L112" s="106">
        <f t="shared" si="4"/>
        <v>0</v>
      </c>
      <c r="M112" s="106">
        <f t="shared" si="5"/>
        <v>0</v>
      </c>
      <c r="N112" s="106">
        <f t="shared" si="6"/>
        <v>0</v>
      </c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</row>
    <row r="113" spans="2:33" ht="20.9" customHeight="1" x14ac:dyDescent="0.35">
      <c r="B113" s="53"/>
      <c r="C113" s="385"/>
      <c r="D113" s="154" t="s">
        <v>118</v>
      </c>
      <c r="E113" s="232" t="s">
        <v>374</v>
      </c>
      <c r="F113" s="312"/>
      <c r="G113" s="312"/>
      <c r="H113" s="312"/>
      <c r="I113" s="312"/>
      <c r="J113" s="370"/>
      <c r="K113" s="433"/>
      <c r="L113" s="106">
        <f t="shared" si="4"/>
        <v>0</v>
      </c>
      <c r="M113" s="106">
        <f t="shared" si="5"/>
        <v>0</v>
      </c>
      <c r="N113" s="106">
        <f t="shared" si="6"/>
        <v>0</v>
      </c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</row>
    <row r="114" spans="2:33" ht="20.149999999999999" customHeight="1" x14ac:dyDescent="0.35">
      <c r="B114" s="53"/>
      <c r="C114" s="385"/>
      <c r="D114" s="159" t="s">
        <v>118</v>
      </c>
      <c r="E114" s="155" t="s">
        <v>199</v>
      </c>
      <c r="F114" s="312"/>
      <c r="G114" s="312"/>
      <c r="H114" s="312"/>
      <c r="I114" s="312"/>
      <c r="J114" s="370"/>
      <c r="K114" s="433"/>
      <c r="L114" s="106">
        <f t="shared" si="4"/>
        <v>0</v>
      </c>
      <c r="M114" s="106">
        <f t="shared" si="5"/>
        <v>0</v>
      </c>
      <c r="N114" s="106">
        <f t="shared" si="6"/>
        <v>0</v>
      </c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</row>
    <row r="115" spans="2:33" ht="20.149999999999999" customHeight="1" x14ac:dyDescent="0.35">
      <c r="B115" s="53"/>
      <c r="C115" s="385"/>
      <c r="D115" s="154" t="s">
        <v>118</v>
      </c>
      <c r="E115" s="232" t="s">
        <v>367</v>
      </c>
      <c r="F115" s="312"/>
      <c r="G115" s="312"/>
      <c r="H115" s="313"/>
      <c r="I115" s="312"/>
      <c r="J115" s="370"/>
      <c r="K115" s="433"/>
      <c r="L115" s="106">
        <f t="shared" si="4"/>
        <v>0</v>
      </c>
      <c r="M115" s="106">
        <f t="shared" si="5"/>
        <v>0</v>
      </c>
      <c r="N115" s="106">
        <f t="shared" si="6"/>
        <v>0</v>
      </c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</row>
    <row r="116" spans="2:33" ht="20.149999999999999" customHeight="1" thickBot="1" x14ac:dyDescent="0.4">
      <c r="B116" s="53"/>
      <c r="C116" s="386"/>
      <c r="D116" s="161" t="s">
        <v>118</v>
      </c>
      <c r="E116" s="232" t="s">
        <v>200</v>
      </c>
      <c r="F116" s="318"/>
      <c r="G116" s="318"/>
      <c r="H116" s="318"/>
      <c r="I116" s="318"/>
      <c r="J116" s="378"/>
      <c r="K116" s="437"/>
      <c r="L116" s="106">
        <f t="shared" si="4"/>
        <v>0</v>
      </c>
      <c r="M116" s="106">
        <f t="shared" si="5"/>
        <v>0</v>
      </c>
      <c r="N116" s="106">
        <f t="shared" si="6"/>
        <v>0</v>
      </c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</row>
    <row r="117" spans="2:33" ht="20.149999999999999" customHeight="1" x14ac:dyDescent="0.35">
      <c r="B117" s="53"/>
      <c r="C117" s="384" t="s">
        <v>201</v>
      </c>
      <c r="D117" s="153" t="s">
        <v>118</v>
      </c>
      <c r="E117" s="270" t="s">
        <v>375</v>
      </c>
      <c r="F117" s="317"/>
      <c r="G117" s="317"/>
      <c r="H117" s="317"/>
      <c r="I117" s="317"/>
      <c r="J117" s="377" t="str">
        <f t="shared" ref="J117" ca="1" si="12">IFERROR(O117,"-")</f>
        <v>-</v>
      </c>
      <c r="K117" s="431"/>
      <c r="L117" s="106">
        <f t="shared" si="4"/>
        <v>0</v>
      </c>
      <c r="M117" s="106">
        <f t="shared" si="5"/>
        <v>0</v>
      </c>
      <c r="N117" s="106">
        <f t="shared" si="6"/>
        <v>0</v>
      </c>
      <c r="O117" s="106" t="str">
        <f ca="1">IFERROR(ROUND(AVERAGEIF(L117:N118,"&lt;&gt;0",L117:M118),0),"-")</f>
        <v>-</v>
      </c>
      <c r="P117" s="68"/>
      <c r="Q117" s="68"/>
      <c r="R117" s="68"/>
      <c r="S117" s="68"/>
      <c r="T117" s="68"/>
      <c r="U117" s="68"/>
      <c r="V117" s="68"/>
      <c r="W117" s="68"/>
      <c r="X117" s="68"/>
      <c r="Y117" s="68"/>
    </row>
    <row r="118" spans="2:33" ht="56.15" customHeight="1" thickBot="1" x14ac:dyDescent="0.4">
      <c r="B118" s="53"/>
      <c r="C118" s="386"/>
      <c r="D118" s="154" t="s">
        <v>118</v>
      </c>
      <c r="E118" s="232" t="s">
        <v>376</v>
      </c>
      <c r="F118" s="312"/>
      <c r="G118" s="312"/>
      <c r="H118" s="312"/>
      <c r="I118" s="312"/>
      <c r="J118" s="378"/>
      <c r="K118" s="440"/>
      <c r="L118" s="106">
        <f t="shared" si="4"/>
        <v>0</v>
      </c>
      <c r="M118" s="106">
        <f t="shared" si="5"/>
        <v>0</v>
      </c>
      <c r="N118" s="106">
        <f t="shared" si="6"/>
        <v>0</v>
      </c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</row>
    <row r="119" spans="2:33" ht="46.5" customHeight="1" thickBot="1" x14ac:dyDescent="0.7">
      <c r="B119" s="53"/>
      <c r="C119" s="166" t="s">
        <v>291</v>
      </c>
      <c r="D119" s="166"/>
      <c r="E119" s="166"/>
      <c r="F119" s="421"/>
      <c r="G119" s="421"/>
      <c r="H119" s="421"/>
      <c r="I119" s="421"/>
      <c r="J119" s="289"/>
      <c r="K119" s="445"/>
      <c r="L119" s="106"/>
      <c r="M119" s="106"/>
      <c r="N119" s="106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</row>
    <row r="120" spans="2:33" ht="20.149999999999999" customHeight="1" x14ac:dyDescent="0.35">
      <c r="B120" s="53"/>
      <c r="C120" s="384" t="s">
        <v>332</v>
      </c>
      <c r="D120" s="159" t="s">
        <v>118</v>
      </c>
      <c r="E120" s="232" t="s">
        <v>377</v>
      </c>
      <c r="F120" s="317"/>
      <c r="G120" s="317"/>
      <c r="H120" s="317"/>
      <c r="I120" s="317"/>
      <c r="J120" s="377" t="str">
        <f t="shared" ref="J120" si="13">IFERROR(O120,"-")</f>
        <v>-</v>
      </c>
      <c r="K120" s="431"/>
      <c r="L120" s="106">
        <f t="shared" si="4"/>
        <v>0</v>
      </c>
      <c r="M120" s="106">
        <f t="shared" si="5"/>
        <v>0</v>
      </c>
      <c r="N120" s="106">
        <f t="shared" si="6"/>
        <v>0</v>
      </c>
      <c r="O120" s="106" t="str">
        <f>IFERROR(ROUND(AVERAGEIF(L120:N128,"&lt;&gt;0",L120:N128),0),"-")</f>
        <v>-</v>
      </c>
      <c r="P120" s="68"/>
      <c r="Q120" s="68"/>
      <c r="R120" s="68"/>
      <c r="S120" s="68"/>
      <c r="T120" s="68"/>
      <c r="U120" s="68"/>
      <c r="V120" s="68"/>
      <c r="W120" s="68"/>
      <c r="X120" s="68"/>
      <c r="Y120" s="68"/>
    </row>
    <row r="121" spans="2:33" ht="20.149999999999999" customHeight="1" x14ac:dyDescent="0.35">
      <c r="B121" s="53"/>
      <c r="C121" s="385"/>
      <c r="D121" s="159" t="s">
        <v>118</v>
      </c>
      <c r="E121" s="229" t="s">
        <v>380</v>
      </c>
      <c r="F121" s="312"/>
      <c r="G121" s="312"/>
      <c r="H121" s="312"/>
      <c r="I121" s="312"/>
      <c r="J121" s="370"/>
      <c r="K121" s="433"/>
      <c r="L121" s="106">
        <f t="shared" si="4"/>
        <v>0</v>
      </c>
      <c r="M121" s="106">
        <f t="shared" si="5"/>
        <v>0</v>
      </c>
      <c r="N121" s="106">
        <f t="shared" si="6"/>
        <v>0</v>
      </c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</row>
    <row r="122" spans="2:33" ht="24.75" customHeight="1" x14ac:dyDescent="0.35">
      <c r="B122" s="53"/>
      <c r="C122" s="385"/>
      <c r="D122" s="159" t="s">
        <v>118</v>
      </c>
      <c r="E122" s="232" t="s">
        <v>381</v>
      </c>
      <c r="F122" s="312"/>
      <c r="G122" s="312"/>
      <c r="H122" s="312"/>
      <c r="I122" s="312"/>
      <c r="J122" s="370"/>
      <c r="K122" s="433"/>
      <c r="L122" s="106">
        <f t="shared" si="4"/>
        <v>0</v>
      </c>
      <c r="M122" s="106">
        <f t="shared" si="5"/>
        <v>0</v>
      </c>
      <c r="N122" s="106">
        <f t="shared" si="6"/>
        <v>0</v>
      </c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</row>
    <row r="123" spans="2:33" ht="20.149999999999999" customHeight="1" x14ac:dyDescent="0.35">
      <c r="B123" s="53"/>
      <c r="C123" s="385"/>
      <c r="D123" s="159" t="s">
        <v>118</v>
      </c>
      <c r="E123" s="145" t="s">
        <v>407</v>
      </c>
      <c r="F123" s="312"/>
      <c r="G123" s="312"/>
      <c r="H123" s="312"/>
      <c r="I123" s="312"/>
      <c r="J123" s="370"/>
      <c r="K123" s="433"/>
      <c r="L123" s="106">
        <f t="shared" si="4"/>
        <v>0</v>
      </c>
      <c r="M123" s="106">
        <f t="shared" si="5"/>
        <v>0</v>
      </c>
      <c r="N123" s="106">
        <f t="shared" si="6"/>
        <v>0</v>
      </c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</row>
    <row r="124" spans="2:33" ht="20.149999999999999" customHeight="1" x14ac:dyDescent="0.35">
      <c r="B124" s="53"/>
      <c r="C124" s="385"/>
      <c r="D124" s="159" t="s">
        <v>118</v>
      </c>
      <c r="E124" s="229" t="s">
        <v>326</v>
      </c>
      <c r="F124" s="312"/>
      <c r="G124" s="312"/>
      <c r="H124" s="312"/>
      <c r="I124" s="312"/>
      <c r="J124" s="370"/>
      <c r="K124" s="433"/>
      <c r="L124" s="106">
        <f t="shared" si="4"/>
        <v>0</v>
      </c>
      <c r="M124" s="106">
        <f t="shared" si="5"/>
        <v>0</v>
      </c>
      <c r="N124" s="106">
        <f t="shared" si="6"/>
        <v>0</v>
      </c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</row>
    <row r="125" spans="2:33" ht="20.149999999999999" customHeight="1" x14ac:dyDescent="0.35">
      <c r="B125" s="53"/>
      <c r="C125" s="385"/>
      <c r="D125" s="159" t="s">
        <v>118</v>
      </c>
      <c r="E125" s="229" t="s">
        <v>266</v>
      </c>
      <c r="F125" s="312"/>
      <c r="G125" s="312"/>
      <c r="H125" s="312"/>
      <c r="I125" s="312"/>
      <c r="J125" s="370"/>
      <c r="K125" s="433"/>
      <c r="L125" s="106">
        <f t="shared" ref="L125:L153" si="14">IF(ISBLANK(G125),0,1)</f>
        <v>0</v>
      </c>
      <c r="M125" s="106">
        <f t="shared" ref="M125:M153" si="15">IF(ISBLANK(H125),0,3)</f>
        <v>0</v>
      </c>
      <c r="N125" s="106">
        <f t="shared" ref="N125:N153" si="16">IF(ISBLANK(I125),0,5)</f>
        <v>0</v>
      </c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</row>
    <row r="126" spans="2:33" ht="20.149999999999999" customHeight="1" x14ac:dyDescent="0.35">
      <c r="B126" s="53"/>
      <c r="C126" s="385"/>
      <c r="D126" s="159" t="s">
        <v>118</v>
      </c>
      <c r="E126" s="229" t="s">
        <v>294</v>
      </c>
      <c r="F126" s="312"/>
      <c r="G126" s="312"/>
      <c r="H126" s="312"/>
      <c r="I126" s="312"/>
      <c r="J126" s="370"/>
      <c r="K126" s="433"/>
      <c r="L126" s="106">
        <f t="shared" si="14"/>
        <v>0</v>
      </c>
      <c r="M126" s="106">
        <f t="shared" si="15"/>
        <v>0</v>
      </c>
      <c r="N126" s="106">
        <f t="shared" si="16"/>
        <v>0</v>
      </c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</row>
    <row r="127" spans="2:33" ht="21.65" customHeight="1" x14ac:dyDescent="0.35">
      <c r="B127" s="53"/>
      <c r="C127" s="385"/>
      <c r="D127" s="159" t="s">
        <v>118</v>
      </c>
      <c r="E127" s="229" t="s">
        <v>408</v>
      </c>
      <c r="F127" s="312"/>
      <c r="G127" s="312"/>
      <c r="H127" s="312"/>
      <c r="I127" s="312"/>
      <c r="J127" s="370"/>
      <c r="K127" s="433"/>
      <c r="L127" s="106">
        <f t="shared" si="14"/>
        <v>0</v>
      </c>
      <c r="M127" s="106">
        <f t="shared" si="15"/>
        <v>0</v>
      </c>
      <c r="N127" s="106">
        <f t="shared" si="16"/>
        <v>0</v>
      </c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</row>
    <row r="128" spans="2:33" ht="20.9" customHeight="1" thickBot="1" x14ac:dyDescent="0.4">
      <c r="B128" s="53"/>
      <c r="C128" s="386"/>
      <c r="D128" s="165" t="s">
        <v>118</v>
      </c>
      <c r="E128" s="274" t="s">
        <v>409</v>
      </c>
      <c r="F128" s="318"/>
      <c r="G128" s="318"/>
      <c r="H128" s="318"/>
      <c r="I128" s="313"/>
      <c r="J128" s="378"/>
      <c r="K128" s="444"/>
      <c r="L128" s="106">
        <f t="shared" si="14"/>
        <v>0</v>
      </c>
      <c r="M128" s="106">
        <f t="shared" si="15"/>
        <v>0</v>
      </c>
      <c r="N128" s="106">
        <f t="shared" si="16"/>
        <v>0</v>
      </c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</row>
    <row r="129" spans="1:33" ht="20.149999999999999" customHeight="1" x14ac:dyDescent="0.35">
      <c r="B129" s="53"/>
      <c r="C129" s="387" t="s">
        <v>93</v>
      </c>
      <c r="D129" s="153" t="s">
        <v>118</v>
      </c>
      <c r="E129" s="275" t="s">
        <v>410</v>
      </c>
      <c r="F129" s="317"/>
      <c r="G129" s="317"/>
      <c r="H129" s="317"/>
      <c r="I129" s="317"/>
      <c r="J129" s="377" t="str">
        <f t="shared" ref="J129" si="17">IFERROR(O129,"-")</f>
        <v>-</v>
      </c>
      <c r="K129" s="436"/>
      <c r="L129" s="106">
        <f t="shared" si="14"/>
        <v>0</v>
      </c>
      <c r="M129" s="106">
        <f t="shared" si="15"/>
        <v>0</v>
      </c>
      <c r="N129" s="106">
        <f t="shared" si="16"/>
        <v>0</v>
      </c>
      <c r="O129" s="106" t="str">
        <f>IFERROR(ROUND(AVERAGEIF(L129:N139,"&lt;&gt;0",L129:N139),0),"-")</f>
        <v>-</v>
      </c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</row>
    <row r="130" spans="1:33" ht="20.149999999999999" customHeight="1" x14ac:dyDescent="0.35">
      <c r="B130" s="53"/>
      <c r="C130" s="388"/>
      <c r="D130" s="154" t="s">
        <v>118</v>
      </c>
      <c r="E130" s="229" t="s">
        <v>295</v>
      </c>
      <c r="F130" s="312"/>
      <c r="G130" s="312"/>
      <c r="H130" s="312"/>
      <c r="I130" s="312"/>
      <c r="J130" s="370"/>
      <c r="K130" s="433"/>
      <c r="L130" s="106">
        <f t="shared" si="14"/>
        <v>0</v>
      </c>
      <c r="M130" s="106">
        <f t="shared" si="15"/>
        <v>0</v>
      </c>
      <c r="N130" s="106">
        <f t="shared" si="16"/>
        <v>0</v>
      </c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</row>
    <row r="131" spans="1:33" ht="20.149999999999999" customHeight="1" x14ac:dyDescent="0.35">
      <c r="B131" s="53"/>
      <c r="C131" s="388"/>
      <c r="D131" s="154" t="s">
        <v>118</v>
      </c>
      <c r="E131" s="229" t="s">
        <v>202</v>
      </c>
      <c r="F131" s="312"/>
      <c r="G131" s="312"/>
      <c r="H131" s="312"/>
      <c r="I131" s="312"/>
      <c r="J131" s="370"/>
      <c r="K131" s="433"/>
      <c r="L131" s="106">
        <f t="shared" si="14"/>
        <v>0</v>
      </c>
      <c r="M131" s="106">
        <f t="shared" si="15"/>
        <v>0</v>
      </c>
      <c r="N131" s="106">
        <f t="shared" si="16"/>
        <v>0</v>
      </c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</row>
    <row r="132" spans="1:33" ht="20.9" customHeight="1" x14ac:dyDescent="0.35">
      <c r="B132" s="53"/>
      <c r="C132" s="388"/>
      <c r="D132" s="154" t="s">
        <v>118</v>
      </c>
      <c r="E132" s="229" t="s">
        <v>267</v>
      </c>
      <c r="F132" s="312"/>
      <c r="G132" s="312"/>
      <c r="H132" s="312"/>
      <c r="I132" s="312"/>
      <c r="J132" s="370"/>
      <c r="K132" s="433"/>
      <c r="L132" s="106">
        <f t="shared" si="14"/>
        <v>0</v>
      </c>
      <c r="M132" s="106">
        <f t="shared" si="15"/>
        <v>0</v>
      </c>
      <c r="N132" s="106">
        <f t="shared" si="16"/>
        <v>0</v>
      </c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</row>
    <row r="133" spans="1:33" ht="20.9" customHeight="1" x14ac:dyDescent="0.35">
      <c r="B133" s="53"/>
      <c r="C133" s="388"/>
      <c r="D133" s="154" t="s">
        <v>118</v>
      </c>
      <c r="E133" s="229" t="s">
        <v>411</v>
      </c>
      <c r="F133" s="312"/>
      <c r="G133" s="312"/>
      <c r="H133" s="312"/>
      <c r="I133" s="312"/>
      <c r="J133" s="370"/>
      <c r="K133" s="433"/>
      <c r="L133" s="106">
        <f t="shared" si="14"/>
        <v>0</v>
      </c>
      <c r="M133" s="106">
        <f t="shared" si="15"/>
        <v>0</v>
      </c>
      <c r="N133" s="106">
        <f t="shared" si="16"/>
        <v>0</v>
      </c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</row>
    <row r="134" spans="1:33" ht="20.9" customHeight="1" x14ac:dyDescent="0.35">
      <c r="B134" s="53"/>
      <c r="C134" s="388"/>
      <c r="D134" s="154" t="s">
        <v>118</v>
      </c>
      <c r="E134" s="229" t="s">
        <v>203</v>
      </c>
      <c r="F134" s="312"/>
      <c r="G134" s="312"/>
      <c r="H134" s="312"/>
      <c r="I134" s="312"/>
      <c r="J134" s="370"/>
      <c r="K134" s="433"/>
      <c r="L134" s="106">
        <f t="shared" si="14"/>
        <v>0</v>
      </c>
      <c r="M134" s="106">
        <f t="shared" si="15"/>
        <v>0</v>
      </c>
      <c r="N134" s="106">
        <f t="shared" si="16"/>
        <v>0</v>
      </c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</row>
    <row r="135" spans="1:33" ht="20.149999999999999" customHeight="1" x14ac:dyDescent="0.35">
      <c r="B135" s="53"/>
      <c r="C135" s="388"/>
      <c r="D135" s="159" t="s">
        <v>118</v>
      </c>
      <c r="E135" s="229" t="s">
        <v>423</v>
      </c>
      <c r="F135" s="312"/>
      <c r="G135" s="312"/>
      <c r="H135" s="312"/>
      <c r="I135" s="312"/>
      <c r="J135" s="370"/>
      <c r="K135" s="433"/>
      <c r="L135" s="106">
        <f t="shared" si="14"/>
        <v>0</v>
      </c>
      <c r="M135" s="106">
        <f t="shared" si="15"/>
        <v>0</v>
      </c>
      <c r="N135" s="106">
        <f t="shared" si="16"/>
        <v>0</v>
      </c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</row>
    <row r="136" spans="1:33" ht="20.9" customHeight="1" x14ac:dyDescent="0.35">
      <c r="B136" s="53"/>
      <c r="C136" s="388"/>
      <c r="D136" s="154" t="s">
        <v>118</v>
      </c>
      <c r="E136" s="229" t="s">
        <v>424</v>
      </c>
      <c r="F136" s="312"/>
      <c r="G136" s="312"/>
      <c r="H136" s="312"/>
      <c r="I136" s="312"/>
      <c r="J136" s="370"/>
      <c r="K136" s="433"/>
      <c r="L136" s="106">
        <f t="shared" si="14"/>
        <v>0</v>
      </c>
      <c r="M136" s="106">
        <f t="shared" si="15"/>
        <v>0</v>
      </c>
      <c r="N136" s="106">
        <f t="shared" si="16"/>
        <v>0</v>
      </c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</row>
    <row r="137" spans="1:33" ht="20.9" customHeight="1" x14ac:dyDescent="0.35">
      <c r="B137" s="53"/>
      <c r="C137" s="388"/>
      <c r="D137" s="154" t="s">
        <v>118</v>
      </c>
      <c r="E137" s="229" t="s">
        <v>268</v>
      </c>
      <c r="F137" s="312"/>
      <c r="G137" s="312"/>
      <c r="H137" s="312"/>
      <c r="I137" s="312"/>
      <c r="J137" s="370"/>
      <c r="K137" s="433"/>
      <c r="L137" s="106">
        <f t="shared" si="14"/>
        <v>0</v>
      </c>
      <c r="M137" s="106">
        <f t="shared" si="15"/>
        <v>0</v>
      </c>
      <c r="N137" s="106">
        <f t="shared" si="16"/>
        <v>0</v>
      </c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</row>
    <row r="138" spans="1:33" ht="20.9" customHeight="1" x14ac:dyDescent="0.35">
      <c r="B138" s="53"/>
      <c r="C138" s="388"/>
      <c r="D138" s="154" t="s">
        <v>118</v>
      </c>
      <c r="E138" s="229" t="s">
        <v>425</v>
      </c>
      <c r="F138" s="312"/>
      <c r="G138" s="312"/>
      <c r="H138" s="312"/>
      <c r="I138" s="312"/>
      <c r="J138" s="370"/>
      <c r="K138" s="433"/>
      <c r="L138" s="106">
        <f t="shared" si="14"/>
        <v>0</v>
      </c>
      <c r="M138" s="106">
        <f t="shared" si="15"/>
        <v>0</v>
      </c>
      <c r="N138" s="106">
        <f t="shared" si="16"/>
        <v>0</v>
      </c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</row>
    <row r="139" spans="1:33" ht="20.149999999999999" customHeight="1" thickBot="1" x14ac:dyDescent="0.4">
      <c r="B139" s="53"/>
      <c r="C139" s="389"/>
      <c r="D139" s="224" t="s">
        <v>118</v>
      </c>
      <c r="E139" s="274" t="s">
        <v>418</v>
      </c>
      <c r="F139" s="313"/>
      <c r="G139" s="313"/>
      <c r="H139" s="319"/>
      <c r="I139" s="313"/>
      <c r="J139" s="371"/>
      <c r="K139" s="446"/>
      <c r="L139" s="106">
        <f t="shared" si="14"/>
        <v>0</v>
      </c>
      <c r="M139" s="106">
        <f t="shared" si="15"/>
        <v>0</v>
      </c>
      <c r="N139" s="106">
        <f t="shared" si="16"/>
        <v>0</v>
      </c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</row>
    <row r="140" spans="1:33" ht="20.149999999999999" customHeight="1" x14ac:dyDescent="0.35">
      <c r="B140" s="53"/>
      <c r="C140" s="384" t="s">
        <v>204</v>
      </c>
      <c r="D140" s="225" t="s">
        <v>118</v>
      </c>
      <c r="E140" s="275" t="s">
        <v>296</v>
      </c>
      <c r="F140" s="320"/>
      <c r="G140" s="320"/>
      <c r="H140" s="311"/>
      <c r="I140" s="320"/>
      <c r="J140" s="372" t="str">
        <f t="shared" ref="J140" si="18">IFERROR(O140,"-")</f>
        <v>-</v>
      </c>
      <c r="K140" s="447"/>
      <c r="L140" s="106">
        <f t="shared" si="14"/>
        <v>0</v>
      </c>
      <c r="M140" s="106">
        <f t="shared" si="15"/>
        <v>0</v>
      </c>
      <c r="N140" s="106">
        <f t="shared" si="16"/>
        <v>0</v>
      </c>
      <c r="O140" s="106" t="str">
        <f>IFERROR(ROUND(AVERAGEIF(L140:N145,"&lt;&gt;0",L140:N145),0),"-")</f>
        <v>-</v>
      </c>
      <c r="P140" s="68"/>
      <c r="Q140" s="68"/>
      <c r="R140" s="68"/>
      <c r="S140" s="68"/>
      <c r="T140" s="68"/>
      <c r="U140" s="68"/>
      <c r="V140" s="68"/>
      <c r="W140" s="68"/>
      <c r="X140" s="68"/>
      <c r="Y140" s="68"/>
    </row>
    <row r="141" spans="1:33" ht="20.149999999999999" customHeight="1" x14ac:dyDescent="0.35">
      <c r="B141" s="53"/>
      <c r="C141" s="385"/>
      <c r="D141" s="159" t="s">
        <v>118</v>
      </c>
      <c r="E141" s="229" t="s">
        <v>417</v>
      </c>
      <c r="F141" s="312"/>
      <c r="G141" s="312"/>
      <c r="H141" s="312"/>
      <c r="I141" s="312"/>
      <c r="J141" s="370"/>
      <c r="K141" s="433"/>
      <c r="L141" s="106">
        <f t="shared" si="14"/>
        <v>0</v>
      </c>
      <c r="M141" s="106">
        <f t="shared" si="15"/>
        <v>0</v>
      </c>
      <c r="N141" s="106">
        <f t="shared" si="16"/>
        <v>0</v>
      </c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</row>
    <row r="142" spans="1:33" ht="20.149999999999999" customHeight="1" x14ac:dyDescent="0.35">
      <c r="B142" s="53"/>
      <c r="C142" s="385"/>
      <c r="D142" s="159" t="s">
        <v>118</v>
      </c>
      <c r="E142" s="229" t="s">
        <v>205</v>
      </c>
      <c r="F142" s="312"/>
      <c r="G142" s="312"/>
      <c r="H142" s="312"/>
      <c r="I142" s="312"/>
      <c r="J142" s="370"/>
      <c r="K142" s="433"/>
      <c r="L142" s="106">
        <f t="shared" si="14"/>
        <v>0</v>
      </c>
      <c r="M142" s="106">
        <f t="shared" si="15"/>
        <v>0</v>
      </c>
      <c r="N142" s="106">
        <f t="shared" si="16"/>
        <v>0</v>
      </c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</row>
    <row r="143" spans="1:33" ht="26.15" customHeight="1" x14ac:dyDescent="0.35">
      <c r="A143" s="51"/>
      <c r="B143" s="53"/>
      <c r="C143" s="385"/>
      <c r="D143" s="154" t="s">
        <v>118</v>
      </c>
      <c r="E143" s="229" t="s">
        <v>206</v>
      </c>
      <c r="F143" s="312"/>
      <c r="G143" s="312"/>
      <c r="H143" s="312"/>
      <c r="I143" s="312"/>
      <c r="J143" s="370"/>
      <c r="K143" s="433"/>
      <c r="L143" s="106">
        <f t="shared" si="14"/>
        <v>0</v>
      </c>
      <c r="M143" s="106">
        <f t="shared" si="15"/>
        <v>0</v>
      </c>
      <c r="N143" s="106">
        <f t="shared" si="16"/>
        <v>0</v>
      </c>
    </row>
    <row r="144" spans="1:33" ht="20.149999999999999" customHeight="1" x14ac:dyDescent="0.35">
      <c r="B144" s="53"/>
      <c r="C144" s="385"/>
      <c r="D144" s="159" t="s">
        <v>118</v>
      </c>
      <c r="E144" s="229" t="s">
        <v>416</v>
      </c>
      <c r="F144" s="312"/>
      <c r="G144" s="312"/>
      <c r="H144" s="312"/>
      <c r="I144" s="312"/>
      <c r="J144" s="370"/>
      <c r="K144" s="433"/>
      <c r="L144" s="106">
        <f t="shared" si="14"/>
        <v>0</v>
      </c>
      <c r="M144" s="106">
        <f t="shared" si="15"/>
        <v>0</v>
      </c>
      <c r="N144" s="106">
        <f t="shared" si="16"/>
        <v>0</v>
      </c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</row>
    <row r="145" spans="1:33" ht="20.9" customHeight="1" thickBot="1" x14ac:dyDescent="0.4">
      <c r="A145" s="51"/>
      <c r="B145" s="53"/>
      <c r="C145" s="386"/>
      <c r="D145" s="161" t="s">
        <v>118</v>
      </c>
      <c r="E145" s="277" t="s">
        <v>207</v>
      </c>
      <c r="F145" s="318"/>
      <c r="G145" s="318"/>
      <c r="H145" s="318"/>
      <c r="I145" s="318"/>
      <c r="J145" s="378"/>
      <c r="K145" s="444"/>
      <c r="L145" s="106">
        <f t="shared" si="14"/>
        <v>0</v>
      </c>
      <c r="M145" s="106">
        <f t="shared" si="15"/>
        <v>0</v>
      </c>
      <c r="N145" s="106">
        <f t="shared" si="16"/>
        <v>0</v>
      </c>
    </row>
    <row r="146" spans="1:33" ht="20.149999999999999" customHeight="1" x14ac:dyDescent="0.35">
      <c r="B146" s="53"/>
      <c r="C146" s="387" t="s">
        <v>208</v>
      </c>
      <c r="D146" s="159" t="s">
        <v>118</v>
      </c>
      <c r="E146" s="276" t="s">
        <v>209</v>
      </c>
      <c r="F146" s="312"/>
      <c r="G146" s="312"/>
      <c r="H146" s="312"/>
      <c r="I146" s="312"/>
      <c r="J146" s="377" t="str">
        <f t="shared" ref="J146" si="19">IFERROR(O146,"-")</f>
        <v>-</v>
      </c>
      <c r="K146" s="433"/>
      <c r="L146" s="106">
        <f t="shared" si="14"/>
        <v>0</v>
      </c>
      <c r="M146" s="106">
        <f t="shared" si="15"/>
        <v>0</v>
      </c>
      <c r="N146" s="106">
        <f t="shared" si="16"/>
        <v>0</v>
      </c>
      <c r="O146" s="106" t="str">
        <f>IFERROR(ROUND(AVERAGEIF(L146:N153,"&lt;&gt;0",L146:N153),0),"-")</f>
        <v>-</v>
      </c>
      <c r="P146" s="68"/>
      <c r="Q146" s="68"/>
      <c r="R146" s="68"/>
      <c r="S146" s="68"/>
      <c r="T146" s="68"/>
      <c r="U146" s="68"/>
      <c r="V146" s="68"/>
      <c r="W146" s="68"/>
      <c r="X146" s="68"/>
      <c r="Y146" s="68"/>
    </row>
    <row r="147" spans="1:33" ht="20.149999999999999" customHeight="1" x14ac:dyDescent="0.35">
      <c r="B147" s="53"/>
      <c r="C147" s="388"/>
      <c r="D147" s="159" t="s">
        <v>118</v>
      </c>
      <c r="E147" s="229" t="s">
        <v>426</v>
      </c>
      <c r="F147" s="312"/>
      <c r="G147" s="312"/>
      <c r="H147" s="312"/>
      <c r="I147" s="312"/>
      <c r="J147" s="370"/>
      <c r="K147" s="433"/>
      <c r="L147" s="106">
        <f t="shared" si="14"/>
        <v>0</v>
      </c>
      <c r="M147" s="106">
        <f t="shared" si="15"/>
        <v>0</v>
      </c>
      <c r="N147" s="106">
        <f t="shared" si="16"/>
        <v>0</v>
      </c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</row>
    <row r="148" spans="1:33" ht="20.9" customHeight="1" x14ac:dyDescent="0.35">
      <c r="A148" s="51"/>
      <c r="B148" s="53"/>
      <c r="C148" s="388"/>
      <c r="D148" s="159" t="s">
        <v>118</v>
      </c>
      <c r="E148" s="229" t="s">
        <v>414</v>
      </c>
      <c r="F148" s="312"/>
      <c r="G148" s="312"/>
      <c r="H148" s="312"/>
      <c r="I148" s="312"/>
      <c r="J148" s="370"/>
      <c r="K148" s="433"/>
      <c r="L148" s="106">
        <f t="shared" si="14"/>
        <v>0</v>
      </c>
      <c r="M148" s="106">
        <f t="shared" si="15"/>
        <v>0</v>
      </c>
      <c r="N148" s="106">
        <f t="shared" si="16"/>
        <v>0</v>
      </c>
    </row>
    <row r="149" spans="1:33" ht="20.9" customHeight="1" x14ac:dyDescent="0.35">
      <c r="A149" s="51"/>
      <c r="B149" s="53"/>
      <c r="C149" s="388"/>
      <c r="D149" s="159" t="s">
        <v>118</v>
      </c>
      <c r="E149" s="229" t="s">
        <v>427</v>
      </c>
      <c r="F149" s="312"/>
      <c r="G149" s="312"/>
      <c r="H149" s="312"/>
      <c r="I149" s="312"/>
      <c r="J149" s="370"/>
      <c r="K149" s="433"/>
      <c r="L149" s="106">
        <f t="shared" si="14"/>
        <v>0</v>
      </c>
      <c r="M149" s="106">
        <f t="shared" si="15"/>
        <v>0</v>
      </c>
      <c r="N149" s="106">
        <f t="shared" si="16"/>
        <v>0</v>
      </c>
    </row>
    <row r="150" spans="1:33" ht="20.9" customHeight="1" x14ac:dyDescent="0.35">
      <c r="A150" s="51"/>
      <c r="B150" s="53"/>
      <c r="C150" s="388"/>
      <c r="D150" s="159" t="s">
        <v>118</v>
      </c>
      <c r="E150" s="229" t="s">
        <v>210</v>
      </c>
      <c r="F150" s="312"/>
      <c r="G150" s="312"/>
      <c r="H150" s="312"/>
      <c r="I150" s="312"/>
      <c r="J150" s="370"/>
      <c r="K150" s="432"/>
      <c r="L150" s="106">
        <f t="shared" si="14"/>
        <v>0</v>
      </c>
      <c r="M150" s="106">
        <f t="shared" si="15"/>
        <v>0</v>
      </c>
      <c r="N150" s="106">
        <f t="shared" si="16"/>
        <v>0</v>
      </c>
    </row>
    <row r="151" spans="1:33" ht="20.9" customHeight="1" x14ac:dyDescent="0.35">
      <c r="A151" s="51"/>
      <c r="B151" s="53"/>
      <c r="C151" s="388"/>
      <c r="D151" s="159" t="s">
        <v>118</v>
      </c>
      <c r="E151" s="229" t="s">
        <v>413</v>
      </c>
      <c r="F151" s="312"/>
      <c r="G151" s="312"/>
      <c r="H151" s="312"/>
      <c r="I151" s="312"/>
      <c r="J151" s="370"/>
      <c r="K151" s="433"/>
      <c r="L151" s="106">
        <f t="shared" si="14"/>
        <v>0</v>
      </c>
      <c r="M151" s="106">
        <f t="shared" si="15"/>
        <v>0</v>
      </c>
      <c r="N151" s="106">
        <f t="shared" si="16"/>
        <v>0</v>
      </c>
    </row>
    <row r="152" spans="1:33" ht="20.9" customHeight="1" x14ac:dyDescent="0.35">
      <c r="A152" s="51"/>
      <c r="B152" s="53"/>
      <c r="C152" s="388"/>
      <c r="D152" s="159" t="s">
        <v>118</v>
      </c>
      <c r="E152" s="229" t="s">
        <v>412</v>
      </c>
      <c r="F152" s="312"/>
      <c r="G152" s="312"/>
      <c r="H152" s="312"/>
      <c r="I152" s="312"/>
      <c r="J152" s="370"/>
      <c r="K152" s="433"/>
      <c r="L152" s="106">
        <f t="shared" si="14"/>
        <v>0</v>
      </c>
      <c r="M152" s="106">
        <f t="shared" si="15"/>
        <v>0</v>
      </c>
      <c r="N152" s="106">
        <f t="shared" si="16"/>
        <v>0</v>
      </c>
    </row>
    <row r="153" spans="1:33" ht="20.9" customHeight="1" thickBot="1" x14ac:dyDescent="0.4">
      <c r="A153" s="51"/>
      <c r="B153" s="53"/>
      <c r="C153" s="389"/>
      <c r="D153" s="164" t="s">
        <v>118</v>
      </c>
      <c r="E153" s="274" t="s">
        <v>333</v>
      </c>
      <c r="F153" s="318"/>
      <c r="G153" s="318"/>
      <c r="H153" s="318"/>
      <c r="I153" s="318"/>
      <c r="J153" s="378"/>
      <c r="K153" s="437"/>
      <c r="L153" s="106">
        <f t="shared" si="14"/>
        <v>0</v>
      </c>
      <c r="M153" s="106">
        <f t="shared" si="15"/>
        <v>0</v>
      </c>
      <c r="N153" s="106">
        <f t="shared" si="16"/>
        <v>0</v>
      </c>
    </row>
    <row r="154" spans="1:33" ht="36.75" customHeight="1" x14ac:dyDescent="0.5">
      <c r="A154" s="51"/>
      <c r="B154" s="53"/>
      <c r="C154" s="131"/>
      <c r="D154" s="131"/>
      <c r="E154" s="278"/>
      <c r="F154" s="131"/>
      <c r="G154" s="131"/>
      <c r="H154" s="131"/>
      <c r="I154" s="131"/>
      <c r="J154" s="290"/>
      <c r="K154" s="448"/>
    </row>
    <row r="155" spans="1:33" ht="15.65" customHeight="1" x14ac:dyDescent="0.5">
      <c r="B155" s="53"/>
      <c r="C155" s="131"/>
      <c r="D155" s="131"/>
      <c r="E155" s="131"/>
      <c r="F155" s="131"/>
      <c r="G155" s="131"/>
      <c r="H155" s="131"/>
      <c r="I155" s="131"/>
      <c r="M155" s="51">
        <f ca="1">COUNTIF(O6:O153,"-")</f>
        <v>22</v>
      </c>
      <c r="N155" s="51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</row>
    <row r="156" spans="1:33" ht="31.4" customHeight="1" x14ac:dyDescent="0.5">
      <c r="A156" s="51"/>
      <c r="B156" s="53"/>
      <c r="C156" s="131"/>
      <c r="D156" s="131"/>
      <c r="E156" s="131"/>
      <c r="F156" s="131"/>
      <c r="G156" s="131"/>
      <c r="H156" s="131"/>
      <c r="I156" s="131"/>
      <c r="J156" s="290"/>
      <c r="K156" s="448"/>
      <c r="M156" s="51">
        <f ca="1">COUNTIF(O6:O153,"&gt;0")</f>
        <v>0</v>
      </c>
      <c r="N156" s="77"/>
    </row>
    <row r="157" spans="1:33" ht="25.4" customHeight="1" x14ac:dyDescent="0.5">
      <c r="A157" s="51"/>
      <c r="B157" s="53"/>
      <c r="C157" s="131"/>
      <c r="D157" s="131"/>
      <c r="E157" s="131"/>
      <c r="F157" s="131"/>
      <c r="G157" s="131"/>
      <c r="H157" s="131"/>
      <c r="I157" s="131"/>
      <c r="J157" s="290"/>
      <c r="K157" s="448"/>
      <c r="L157" s="51" t="s">
        <v>160</v>
      </c>
      <c r="M157" s="51">
        <f ca="1">M156/(M155+M156)</f>
        <v>0</v>
      </c>
      <c r="N157" s="77">
        <f ca="1">1-M157</f>
        <v>1</v>
      </c>
    </row>
    <row r="158" spans="1:33" ht="20.9" customHeight="1" x14ac:dyDescent="0.5">
      <c r="A158" s="51"/>
      <c r="B158" s="53"/>
      <c r="C158" s="131"/>
      <c r="D158" s="131"/>
      <c r="E158" s="131"/>
      <c r="F158" s="131"/>
      <c r="G158" s="131"/>
      <c r="H158" s="131"/>
      <c r="I158" s="131"/>
      <c r="J158" s="290"/>
      <c r="K158" s="448"/>
      <c r="L158" s="106"/>
    </row>
    <row r="159" spans="1:33" ht="29.25" customHeight="1" x14ac:dyDescent="0.5">
      <c r="A159" s="51"/>
      <c r="B159" s="53"/>
      <c r="C159" s="131"/>
      <c r="D159" s="131"/>
      <c r="E159" s="131"/>
      <c r="F159" s="131"/>
      <c r="G159" s="131"/>
      <c r="H159" s="131"/>
      <c r="I159" s="131"/>
      <c r="J159" s="290"/>
      <c r="K159" s="448"/>
      <c r="L159" s="106"/>
    </row>
    <row r="160" spans="1:33" ht="31.4" customHeight="1" x14ac:dyDescent="0.5">
      <c r="A160" s="51"/>
      <c r="B160" s="53"/>
      <c r="C160" s="131"/>
      <c r="D160" s="131"/>
      <c r="E160" s="131"/>
      <c r="F160" s="131"/>
      <c r="G160" s="131"/>
      <c r="H160" s="131"/>
      <c r="I160" s="131"/>
      <c r="J160" s="290"/>
      <c r="K160" s="448"/>
      <c r="L160" s="106"/>
    </row>
    <row r="161" spans="1:25" ht="31.4" customHeight="1" x14ac:dyDescent="0.5">
      <c r="A161" s="51"/>
      <c r="B161" s="53"/>
      <c r="C161" s="131"/>
      <c r="D161" s="131"/>
      <c r="E161" s="131"/>
      <c r="F161" s="131"/>
      <c r="G161" s="131"/>
      <c r="H161" s="131"/>
      <c r="I161" s="131"/>
      <c r="J161" s="290"/>
      <c r="K161" s="448"/>
      <c r="L161" s="106"/>
    </row>
    <row r="162" spans="1:25" ht="43.5" customHeight="1" x14ac:dyDescent="0.5">
      <c r="A162" s="51"/>
      <c r="B162" s="53"/>
      <c r="C162" s="131"/>
      <c r="D162" s="131"/>
      <c r="E162" s="131"/>
      <c r="F162" s="131"/>
      <c r="G162" s="131"/>
      <c r="H162" s="131"/>
      <c r="I162" s="131"/>
      <c r="J162" s="290"/>
      <c r="K162" s="448"/>
      <c r="L162" s="106"/>
    </row>
    <row r="163" spans="1:25" ht="24" customHeight="1" x14ac:dyDescent="0.5">
      <c r="A163" s="51"/>
      <c r="B163" s="53"/>
      <c r="C163" s="131"/>
      <c r="D163" s="131"/>
      <c r="E163" s="131"/>
      <c r="F163" s="131"/>
      <c r="G163" s="131"/>
      <c r="H163" s="131"/>
      <c r="I163" s="131"/>
      <c r="J163" s="290"/>
      <c r="K163" s="448"/>
      <c r="L163" s="106"/>
    </row>
    <row r="164" spans="1:25" ht="24" customHeight="1" x14ac:dyDescent="0.5">
      <c r="A164" s="51"/>
      <c r="B164" s="53"/>
      <c r="C164" s="131"/>
      <c r="D164" s="131"/>
      <c r="E164" s="131"/>
      <c r="F164" s="131"/>
      <c r="G164" s="131"/>
      <c r="H164" s="131"/>
      <c r="I164" s="131"/>
      <c r="J164" s="290"/>
      <c r="K164" s="448"/>
      <c r="L164" s="106"/>
    </row>
    <row r="165" spans="1:25" ht="22.4" customHeight="1" x14ac:dyDescent="0.5">
      <c r="A165" s="51"/>
      <c r="B165" s="53"/>
      <c r="C165" s="131"/>
      <c r="D165" s="131"/>
      <c r="E165" s="131"/>
      <c r="F165" s="131"/>
      <c r="G165" s="131"/>
      <c r="H165" s="131"/>
      <c r="I165" s="131"/>
      <c r="J165" s="290"/>
      <c r="K165" s="448"/>
      <c r="L165" s="106"/>
    </row>
    <row r="166" spans="1:25" ht="24" customHeight="1" x14ac:dyDescent="0.5">
      <c r="A166" s="51"/>
      <c r="B166" s="53"/>
      <c r="C166" s="131"/>
      <c r="D166" s="131"/>
      <c r="E166" s="131"/>
      <c r="F166" s="131"/>
      <c r="G166" s="131"/>
      <c r="H166" s="131"/>
      <c r="I166" s="131"/>
      <c r="J166" s="290"/>
      <c r="K166" s="448"/>
      <c r="L166" s="106"/>
    </row>
    <row r="167" spans="1:25" ht="15.65" customHeight="1" x14ac:dyDescent="0.5">
      <c r="B167" s="53"/>
      <c r="C167" s="131"/>
      <c r="D167" s="131"/>
      <c r="E167" s="131"/>
      <c r="F167" s="131"/>
      <c r="G167" s="131"/>
      <c r="H167" s="131"/>
      <c r="I167" s="131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</row>
    <row r="168" spans="1:25" ht="20.9" customHeight="1" x14ac:dyDescent="0.5">
      <c r="B168" s="53"/>
      <c r="C168" s="131"/>
      <c r="D168" s="131"/>
      <c r="E168" s="131"/>
      <c r="F168" s="131"/>
      <c r="G168" s="131"/>
      <c r="H168" s="131"/>
      <c r="I168" s="131"/>
      <c r="J168" s="290"/>
      <c r="K168" s="448"/>
      <c r="L168" s="106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</row>
    <row r="169" spans="1:25" ht="20.9" customHeight="1" x14ac:dyDescent="0.5">
      <c r="B169" s="53"/>
      <c r="C169" s="131"/>
      <c r="D169" s="131"/>
      <c r="E169" s="131"/>
      <c r="F169" s="131"/>
      <c r="G169" s="131"/>
      <c r="H169" s="131"/>
      <c r="I169" s="131"/>
      <c r="J169" s="290"/>
      <c r="K169" s="44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</row>
    <row r="170" spans="1:25" ht="20.9" customHeight="1" x14ac:dyDescent="0.5">
      <c r="B170" s="53"/>
      <c r="C170" s="131"/>
      <c r="D170" s="131"/>
      <c r="E170" s="131"/>
      <c r="F170" s="131"/>
      <c r="G170" s="131"/>
      <c r="H170" s="131"/>
      <c r="I170" s="131"/>
      <c r="J170" s="290"/>
      <c r="K170" s="44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</row>
    <row r="171" spans="1:25" ht="20.9" customHeight="1" x14ac:dyDescent="0.5">
      <c r="B171" s="53"/>
      <c r="C171" s="131"/>
      <c r="D171" s="131"/>
      <c r="E171" s="131"/>
      <c r="F171" s="131"/>
      <c r="G171" s="131"/>
      <c r="H171" s="131"/>
      <c r="I171" s="131"/>
      <c r="J171" s="290"/>
      <c r="K171" s="44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</row>
    <row r="172" spans="1:25" ht="20.9" customHeight="1" x14ac:dyDescent="0.5">
      <c r="B172" s="53"/>
      <c r="C172" s="131"/>
      <c r="D172" s="131"/>
      <c r="E172" s="131"/>
      <c r="F172" s="131"/>
      <c r="G172" s="131"/>
      <c r="H172" s="131"/>
      <c r="I172" s="131"/>
      <c r="J172" s="290"/>
      <c r="K172" s="44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</row>
    <row r="173" spans="1:25" ht="20.9" customHeight="1" x14ac:dyDescent="0.5">
      <c r="B173" s="53"/>
      <c r="C173" s="131"/>
      <c r="D173" s="131"/>
      <c r="E173" s="131"/>
      <c r="F173" s="131"/>
      <c r="G173" s="131"/>
      <c r="H173" s="131"/>
      <c r="I173" s="131"/>
      <c r="J173" s="290"/>
      <c r="K173" s="44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</row>
    <row r="174" spans="1:25" ht="21.65" customHeight="1" x14ac:dyDescent="0.5">
      <c r="B174" s="53"/>
      <c r="C174" s="131"/>
      <c r="D174" s="131"/>
      <c r="E174" s="131"/>
      <c r="F174" s="131"/>
      <c r="G174" s="131"/>
      <c r="H174" s="131"/>
      <c r="I174" s="131"/>
      <c r="J174" s="290"/>
      <c r="K174" s="44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</row>
    <row r="175" spans="1:25" ht="22.5" customHeight="1" x14ac:dyDescent="0.5">
      <c r="B175" s="53"/>
      <c r="C175" s="131"/>
      <c r="D175" s="131"/>
      <c r="E175" s="131"/>
      <c r="F175" s="131"/>
      <c r="G175" s="131"/>
      <c r="H175" s="131"/>
      <c r="I175" s="131"/>
      <c r="J175" s="290"/>
      <c r="K175" s="44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</row>
    <row r="176" spans="1:25" ht="22.5" customHeight="1" x14ac:dyDescent="0.5">
      <c r="B176" s="53"/>
      <c r="C176" s="131"/>
      <c r="D176" s="131"/>
      <c r="E176" s="131"/>
      <c r="F176" s="131"/>
      <c r="G176" s="131"/>
      <c r="H176" s="131"/>
      <c r="I176" s="131"/>
      <c r="J176" s="290"/>
      <c r="K176" s="44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</row>
    <row r="177" spans="2:25" ht="23.15" customHeight="1" x14ac:dyDescent="0.5">
      <c r="B177" s="53"/>
      <c r="C177" s="131"/>
      <c r="D177" s="131"/>
      <c r="E177" s="131"/>
      <c r="F177" s="131"/>
      <c r="G177" s="131"/>
      <c r="H177" s="131"/>
      <c r="I177" s="131"/>
      <c r="J177" s="290"/>
      <c r="K177" s="44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</row>
    <row r="178" spans="2:25" ht="20.9" customHeight="1" x14ac:dyDescent="0.5">
      <c r="B178" s="53"/>
      <c r="C178" s="131"/>
      <c r="D178" s="131"/>
      <c r="E178" s="131"/>
      <c r="F178" s="131"/>
      <c r="G178" s="131"/>
      <c r="H178" s="131"/>
      <c r="I178" s="131"/>
      <c r="J178" s="290"/>
      <c r="K178" s="448"/>
      <c r="L178" s="106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</row>
    <row r="179" spans="2:25" ht="20.9" customHeight="1" x14ac:dyDescent="0.5">
      <c r="B179" s="53"/>
      <c r="C179" s="131"/>
      <c r="D179" s="131"/>
      <c r="E179" s="131"/>
      <c r="F179" s="131"/>
      <c r="G179" s="131"/>
      <c r="H179" s="131"/>
      <c r="I179" s="131"/>
      <c r="J179" s="290"/>
      <c r="K179" s="448"/>
      <c r="L179" s="106"/>
      <c r="M179" s="77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</row>
    <row r="180" spans="2:25" ht="20.9" customHeight="1" x14ac:dyDescent="0.5">
      <c r="B180" s="53"/>
      <c r="C180" s="131"/>
      <c r="D180" s="131"/>
      <c r="E180" s="131"/>
      <c r="F180" s="131"/>
      <c r="G180" s="131"/>
      <c r="H180" s="131"/>
      <c r="I180" s="131"/>
      <c r="J180" s="290"/>
      <c r="K180" s="44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</row>
    <row r="181" spans="2:25" ht="20.9" customHeight="1" x14ac:dyDescent="0.5">
      <c r="B181" s="53"/>
      <c r="C181" s="131"/>
      <c r="D181" s="131"/>
      <c r="E181" s="131"/>
      <c r="F181" s="131"/>
      <c r="G181" s="131"/>
      <c r="H181" s="131"/>
      <c r="I181" s="131"/>
      <c r="J181" s="290"/>
      <c r="K181" s="44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</row>
    <row r="182" spans="2:25" ht="20.9" customHeight="1" x14ac:dyDescent="0.5">
      <c r="B182" s="53"/>
      <c r="C182" s="131"/>
      <c r="D182" s="131"/>
      <c r="E182" s="131"/>
      <c r="F182" s="131"/>
      <c r="G182" s="131"/>
      <c r="H182" s="131"/>
      <c r="I182" s="131"/>
      <c r="J182" s="290"/>
      <c r="K182" s="44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</row>
    <row r="183" spans="2:25" ht="20.9" customHeight="1" x14ac:dyDescent="0.5">
      <c r="B183" s="53"/>
      <c r="C183" s="131"/>
      <c r="D183" s="131"/>
      <c r="E183" s="131"/>
      <c r="F183" s="131"/>
      <c r="G183" s="131"/>
      <c r="H183" s="131"/>
      <c r="I183" s="131"/>
      <c r="J183" s="290"/>
      <c r="K183" s="44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</row>
    <row r="184" spans="2:25" ht="21" customHeight="1" x14ac:dyDescent="0.5">
      <c r="B184" s="53"/>
      <c r="C184" s="131"/>
      <c r="D184" s="131"/>
      <c r="E184" s="131"/>
      <c r="F184" s="131"/>
      <c r="G184" s="131"/>
      <c r="H184" s="131"/>
      <c r="I184" s="131"/>
      <c r="J184" s="290"/>
      <c r="K184" s="44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</row>
    <row r="185" spans="2:25" ht="20.149999999999999" customHeight="1" x14ac:dyDescent="0.5">
      <c r="B185" s="53"/>
      <c r="C185" s="131"/>
      <c r="D185" s="131"/>
      <c r="E185" s="131"/>
      <c r="F185" s="131"/>
      <c r="G185" s="131"/>
      <c r="H185" s="131"/>
      <c r="I185" s="131"/>
      <c r="J185" s="290"/>
      <c r="K185" s="448"/>
      <c r="L185" s="106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</row>
    <row r="186" spans="2:25" ht="20.149999999999999" customHeight="1" x14ac:dyDescent="0.5">
      <c r="B186" s="53"/>
      <c r="C186" s="131"/>
      <c r="D186" s="131"/>
      <c r="E186" s="131"/>
      <c r="F186" s="131"/>
      <c r="G186" s="131"/>
      <c r="H186" s="131"/>
      <c r="I186" s="131"/>
      <c r="J186" s="290"/>
      <c r="K186" s="44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</row>
    <row r="187" spans="2:25" ht="20.149999999999999" customHeight="1" x14ac:dyDescent="0.5">
      <c r="B187" s="53"/>
      <c r="C187" s="131"/>
      <c r="D187" s="131"/>
      <c r="E187" s="131"/>
      <c r="F187" s="131"/>
      <c r="G187" s="131"/>
      <c r="H187" s="131"/>
      <c r="I187" s="131"/>
      <c r="J187" s="290"/>
      <c r="K187" s="44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</row>
    <row r="188" spans="2:25" ht="20.149999999999999" customHeight="1" x14ac:dyDescent="0.5">
      <c r="B188" s="53"/>
      <c r="C188" s="131"/>
      <c r="D188" s="131"/>
      <c r="E188" s="131"/>
      <c r="F188" s="131"/>
      <c r="G188" s="131"/>
      <c r="H188" s="131"/>
      <c r="I188" s="131"/>
      <c r="J188" s="290"/>
      <c r="K188" s="44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</row>
    <row r="189" spans="2:25" ht="20.9" customHeight="1" x14ac:dyDescent="0.5">
      <c r="B189" s="53"/>
      <c r="C189" s="131"/>
      <c r="D189" s="131"/>
      <c r="E189" s="131"/>
      <c r="F189" s="131"/>
      <c r="G189" s="131"/>
      <c r="H189" s="131"/>
      <c r="I189" s="131"/>
      <c r="J189" s="290"/>
      <c r="K189" s="44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</row>
    <row r="190" spans="2:25" ht="19.5" customHeight="1" x14ac:dyDescent="0.5">
      <c r="B190" s="53"/>
      <c r="C190" s="131"/>
      <c r="D190" s="131"/>
      <c r="E190" s="131"/>
      <c r="F190" s="131"/>
      <c r="G190" s="131"/>
      <c r="H190" s="131"/>
      <c r="I190" s="131"/>
      <c r="J190" s="290"/>
      <c r="K190" s="44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</row>
    <row r="191" spans="2:25" ht="51.65" customHeight="1" x14ac:dyDescent="0.5">
      <c r="B191" s="53"/>
      <c r="C191" s="131"/>
      <c r="D191" s="131"/>
      <c r="E191" s="131"/>
      <c r="F191" s="131"/>
      <c r="G191" s="131"/>
      <c r="H191" s="131"/>
      <c r="I191" s="131"/>
      <c r="J191" s="290"/>
      <c r="K191" s="448"/>
      <c r="L191" s="106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</row>
    <row r="192" spans="2:25" ht="20.149999999999999" customHeight="1" x14ac:dyDescent="0.5">
      <c r="B192" s="53"/>
      <c r="C192" s="131"/>
      <c r="D192" s="131"/>
      <c r="E192" s="131"/>
      <c r="F192" s="131"/>
      <c r="G192" s="131"/>
      <c r="H192" s="131"/>
      <c r="I192" s="131"/>
      <c r="J192" s="290"/>
      <c r="K192" s="44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</row>
    <row r="193" spans="2:33" ht="20.9" customHeight="1" x14ac:dyDescent="0.5">
      <c r="B193" s="53"/>
      <c r="C193" s="131"/>
      <c r="D193" s="131"/>
      <c r="E193" s="131"/>
      <c r="F193" s="131"/>
      <c r="G193" s="131"/>
      <c r="H193" s="131"/>
      <c r="I193" s="131"/>
      <c r="J193" s="290"/>
      <c r="K193" s="44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</row>
    <row r="194" spans="2:33" ht="20.9" customHeight="1" x14ac:dyDescent="0.5">
      <c r="B194" s="53"/>
      <c r="C194" s="131"/>
      <c r="D194" s="131"/>
      <c r="E194" s="131"/>
      <c r="F194" s="131"/>
      <c r="G194" s="131"/>
      <c r="H194" s="131"/>
      <c r="I194" s="131"/>
      <c r="J194" s="290"/>
      <c r="K194" s="44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</row>
    <row r="195" spans="2:33" ht="21" customHeight="1" x14ac:dyDescent="0.5">
      <c r="B195" s="53"/>
      <c r="C195" s="131"/>
      <c r="D195" s="131"/>
      <c r="E195" s="131"/>
      <c r="F195" s="131"/>
      <c r="G195" s="131"/>
      <c r="H195" s="131"/>
      <c r="I195" s="131"/>
      <c r="J195" s="290"/>
      <c r="K195" s="44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</row>
    <row r="196" spans="2:33" s="69" customFormat="1" ht="20.149999999999999" customHeight="1" x14ac:dyDescent="0.5">
      <c r="B196" s="71"/>
      <c r="C196" s="131"/>
      <c r="D196" s="131"/>
      <c r="E196" s="131"/>
      <c r="F196" s="131"/>
      <c r="G196" s="131"/>
      <c r="H196" s="131"/>
      <c r="I196" s="131"/>
      <c r="J196" s="291"/>
      <c r="K196" s="449"/>
      <c r="L196" s="107"/>
      <c r="M196" s="96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  <c r="AG196" s="70"/>
    </row>
    <row r="197" spans="2:33" s="69" customFormat="1" ht="27" customHeight="1" x14ac:dyDescent="0.5">
      <c r="B197" s="71"/>
      <c r="C197" s="131"/>
      <c r="D197" s="131"/>
      <c r="E197" s="131"/>
      <c r="F197" s="131"/>
      <c r="G197" s="131"/>
      <c r="H197" s="131"/>
      <c r="I197" s="131"/>
      <c r="J197" s="291"/>
      <c r="K197" s="449"/>
      <c r="L197" s="108"/>
      <c r="M197" s="96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  <c r="AG197" s="70"/>
    </row>
    <row r="198" spans="2:33" s="69" customFormat="1" ht="20.149999999999999" customHeight="1" x14ac:dyDescent="0.5">
      <c r="B198" s="71"/>
      <c r="C198" s="131"/>
      <c r="D198" s="131"/>
      <c r="E198" s="131"/>
      <c r="F198" s="131"/>
      <c r="G198" s="131"/>
      <c r="H198" s="131"/>
      <c r="I198" s="131"/>
      <c r="J198" s="291"/>
      <c r="K198" s="449"/>
      <c r="L198" s="108"/>
      <c r="M198" s="96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  <c r="AG198" s="70"/>
    </row>
    <row r="199" spans="2:33" s="69" customFormat="1" ht="20.9" customHeight="1" x14ac:dyDescent="0.5">
      <c r="B199" s="71"/>
      <c r="C199" s="131"/>
      <c r="D199" s="131"/>
      <c r="E199" s="131"/>
      <c r="F199" s="131"/>
      <c r="G199" s="131"/>
      <c r="H199" s="131"/>
      <c r="I199" s="131"/>
      <c r="J199" s="291"/>
      <c r="K199" s="449"/>
      <c r="L199" s="108"/>
      <c r="M199" s="96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  <c r="AG199" s="70"/>
    </row>
    <row r="200" spans="2:33" s="69" customFormat="1" ht="20.9" customHeight="1" x14ac:dyDescent="0.5">
      <c r="B200" s="71"/>
      <c r="C200" s="131"/>
      <c r="D200" s="131"/>
      <c r="E200" s="131"/>
      <c r="F200" s="131"/>
      <c r="G200" s="131"/>
      <c r="H200" s="131"/>
      <c r="I200" s="131"/>
      <c r="J200" s="291"/>
      <c r="K200" s="449"/>
      <c r="L200" s="108"/>
      <c r="M200" s="96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  <c r="AG200" s="70"/>
    </row>
    <row r="201" spans="2:33" s="69" customFormat="1" ht="20.149999999999999" customHeight="1" x14ac:dyDescent="0.5">
      <c r="B201" s="71"/>
      <c r="C201" s="131"/>
      <c r="D201" s="131"/>
      <c r="E201" s="131"/>
      <c r="F201" s="131"/>
      <c r="G201" s="131"/>
      <c r="H201" s="131"/>
      <c r="I201" s="131"/>
      <c r="J201" s="291"/>
      <c r="K201" s="449"/>
      <c r="L201" s="108"/>
      <c r="M201" s="96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  <c r="AG201" s="70"/>
    </row>
    <row r="202" spans="2:33" ht="40.4" customHeight="1" x14ac:dyDescent="0.5">
      <c r="B202" s="53"/>
      <c r="C202" s="131"/>
      <c r="D202" s="131"/>
      <c r="E202" s="131"/>
      <c r="F202" s="131"/>
      <c r="G202" s="131"/>
      <c r="H202" s="131"/>
      <c r="I202" s="131"/>
      <c r="J202" s="290"/>
      <c r="K202" s="448"/>
      <c r="L202" s="107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</row>
    <row r="203" spans="2:33" ht="20.9" customHeight="1" x14ac:dyDescent="0.5">
      <c r="B203" s="53"/>
      <c r="C203" s="131"/>
      <c r="D203" s="131"/>
      <c r="E203" s="131"/>
      <c r="F203" s="131"/>
      <c r="G203" s="131"/>
      <c r="H203" s="131"/>
      <c r="I203" s="131"/>
      <c r="J203" s="290"/>
      <c r="K203" s="44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</row>
    <row r="204" spans="2:33" ht="20.9" customHeight="1" x14ac:dyDescent="0.5">
      <c r="B204" s="53"/>
      <c r="C204" s="131"/>
      <c r="D204" s="131"/>
      <c r="E204" s="131"/>
      <c r="F204" s="131"/>
      <c r="G204" s="131"/>
      <c r="H204" s="131"/>
      <c r="I204" s="131"/>
      <c r="J204" s="290"/>
      <c r="K204" s="44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</row>
    <row r="205" spans="2:33" ht="20.9" customHeight="1" x14ac:dyDescent="0.5">
      <c r="B205" s="53"/>
      <c r="C205" s="131"/>
      <c r="D205" s="131"/>
      <c r="E205" s="131"/>
      <c r="F205" s="131"/>
      <c r="G205" s="131"/>
      <c r="H205" s="131"/>
      <c r="I205" s="131"/>
      <c r="J205" s="290"/>
      <c r="K205" s="44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</row>
    <row r="206" spans="2:33" ht="23.9" customHeight="1" x14ac:dyDescent="0.5">
      <c r="B206" s="53"/>
      <c r="C206" s="131"/>
      <c r="D206" s="131"/>
      <c r="E206" s="131"/>
      <c r="F206" s="131"/>
      <c r="G206" s="131"/>
      <c r="H206" s="131"/>
      <c r="I206" s="131"/>
      <c r="J206" s="290"/>
      <c r="K206" s="44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</row>
    <row r="207" spans="2:33" ht="20.9" customHeight="1" x14ac:dyDescent="0.5">
      <c r="B207" s="53"/>
      <c r="C207" s="131"/>
      <c r="D207" s="131"/>
      <c r="E207" s="131"/>
      <c r="F207" s="131"/>
      <c r="G207" s="131"/>
      <c r="H207" s="131"/>
      <c r="I207" s="131"/>
      <c r="J207" s="290"/>
      <c r="K207" s="44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</row>
    <row r="208" spans="2:33" ht="20.9" customHeight="1" x14ac:dyDescent="0.5">
      <c r="B208" s="53"/>
      <c r="C208" s="131"/>
      <c r="D208" s="131"/>
      <c r="E208" s="131"/>
      <c r="F208" s="131"/>
      <c r="G208" s="131"/>
      <c r="H208" s="131"/>
      <c r="I208" s="131"/>
      <c r="J208" s="290"/>
      <c r="K208" s="44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</row>
    <row r="209" spans="2:25" ht="20.9" customHeight="1" x14ac:dyDescent="0.5">
      <c r="B209" s="53"/>
      <c r="C209" s="131"/>
      <c r="D209" s="131"/>
      <c r="E209" s="131"/>
      <c r="F209" s="131"/>
      <c r="G209" s="131"/>
      <c r="H209" s="131"/>
      <c r="I209" s="131"/>
      <c r="J209" s="290"/>
      <c r="K209" s="44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</row>
    <row r="210" spans="2:25" ht="46.5" customHeight="1" x14ac:dyDescent="0.5">
      <c r="B210" s="53"/>
      <c r="C210" s="131"/>
      <c r="D210" s="131"/>
      <c r="E210" s="131"/>
      <c r="F210" s="131"/>
      <c r="G210" s="131"/>
      <c r="H210" s="131"/>
      <c r="I210" s="131"/>
      <c r="J210" s="290"/>
      <c r="K210" s="44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</row>
    <row r="211" spans="2:25" ht="20.9" customHeight="1" x14ac:dyDescent="0.5">
      <c r="B211" s="53"/>
      <c r="C211" s="131"/>
      <c r="D211" s="131"/>
      <c r="E211" s="131"/>
      <c r="F211" s="131"/>
      <c r="G211" s="131"/>
      <c r="H211" s="131"/>
      <c r="I211" s="131"/>
      <c r="J211" s="290"/>
      <c r="K211" s="448"/>
      <c r="L211" s="107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</row>
    <row r="212" spans="2:25" ht="20.9" customHeight="1" x14ac:dyDescent="0.5">
      <c r="B212" s="53"/>
      <c r="C212" s="131"/>
      <c r="D212" s="131"/>
      <c r="E212" s="131"/>
      <c r="F212" s="131"/>
      <c r="G212" s="131"/>
      <c r="H212" s="131"/>
      <c r="I212" s="131"/>
      <c r="J212" s="290"/>
      <c r="K212" s="44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</row>
    <row r="213" spans="2:25" ht="20.9" customHeight="1" x14ac:dyDescent="0.5">
      <c r="B213" s="53"/>
      <c r="C213" s="131"/>
      <c r="D213" s="131"/>
      <c r="E213" s="131"/>
      <c r="F213" s="131"/>
      <c r="G213" s="131"/>
      <c r="H213" s="131"/>
      <c r="I213" s="131"/>
      <c r="J213" s="290"/>
      <c r="K213" s="44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</row>
    <row r="214" spans="2:25" ht="20.9" customHeight="1" x14ac:dyDescent="0.5">
      <c r="B214" s="53"/>
      <c r="C214" s="131"/>
      <c r="D214" s="131"/>
      <c r="E214" s="131"/>
      <c r="F214" s="131"/>
      <c r="G214" s="131"/>
      <c r="H214" s="131"/>
      <c r="I214" s="131"/>
      <c r="J214" s="290"/>
      <c r="K214" s="44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</row>
    <row r="215" spans="2:25" ht="21" customHeight="1" x14ac:dyDescent="0.5">
      <c r="B215" s="53"/>
      <c r="C215" s="131"/>
      <c r="D215" s="131"/>
      <c r="E215" s="131"/>
      <c r="F215" s="131"/>
      <c r="G215" s="131"/>
      <c r="H215" s="131"/>
      <c r="I215" s="131"/>
      <c r="J215" s="290"/>
      <c r="K215" s="44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</row>
    <row r="216" spans="2:25" ht="20.9" customHeight="1" x14ac:dyDescent="0.5">
      <c r="B216" s="53"/>
      <c r="C216" s="131"/>
      <c r="D216" s="131"/>
      <c r="E216" s="131"/>
      <c r="F216" s="131"/>
      <c r="G216" s="131"/>
      <c r="H216" s="131"/>
      <c r="I216" s="131"/>
      <c r="J216" s="290"/>
      <c r="K216" s="448"/>
      <c r="L216" s="107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</row>
    <row r="217" spans="2:25" ht="20.9" customHeight="1" x14ac:dyDescent="0.5">
      <c r="B217" s="53"/>
      <c r="C217" s="131"/>
      <c r="D217" s="131"/>
      <c r="E217" s="131"/>
      <c r="F217" s="131"/>
      <c r="G217" s="131"/>
      <c r="H217" s="131"/>
      <c r="I217" s="131"/>
      <c r="J217" s="290"/>
      <c r="K217" s="44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</row>
    <row r="218" spans="2:25" ht="20.9" customHeight="1" x14ac:dyDescent="0.5">
      <c r="B218" s="53"/>
      <c r="C218" s="131"/>
      <c r="D218" s="131"/>
      <c r="E218" s="131"/>
      <c r="F218" s="131"/>
      <c r="G218" s="131"/>
      <c r="H218" s="131"/>
      <c r="I218" s="131"/>
      <c r="J218" s="290"/>
      <c r="K218" s="44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</row>
    <row r="219" spans="2:25" ht="21" customHeight="1" x14ac:dyDescent="0.5">
      <c r="B219" s="53"/>
      <c r="C219" s="131"/>
      <c r="D219" s="131"/>
      <c r="E219" s="131"/>
      <c r="F219" s="131"/>
      <c r="G219" s="131"/>
      <c r="H219" s="131"/>
      <c r="I219" s="131"/>
      <c r="J219" s="290"/>
      <c r="K219" s="44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</row>
    <row r="220" spans="2:25" ht="15.65" customHeight="1" x14ac:dyDescent="0.5">
      <c r="C220" s="131"/>
      <c r="D220" s="131"/>
      <c r="E220" s="131"/>
      <c r="F220" s="131"/>
      <c r="G220" s="131"/>
      <c r="H220" s="131"/>
      <c r="I220" s="131"/>
    </row>
    <row r="221" spans="2:25" ht="15.65" customHeight="1" x14ac:dyDescent="0.5">
      <c r="C221" s="131"/>
      <c r="D221" s="131"/>
      <c r="E221" s="131"/>
      <c r="F221" s="131"/>
      <c r="G221" s="131"/>
      <c r="H221" s="131"/>
      <c r="I221" s="131"/>
    </row>
    <row r="222" spans="2:25" ht="15.65" customHeight="1" x14ac:dyDescent="0.5">
      <c r="C222" s="131"/>
      <c r="D222" s="131"/>
      <c r="E222" s="131"/>
      <c r="F222" s="131"/>
      <c r="G222" s="131"/>
      <c r="H222" s="131"/>
      <c r="I222" s="131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</row>
    <row r="223" spans="2:25" ht="15.65" customHeight="1" x14ac:dyDescent="0.5">
      <c r="C223" s="131"/>
      <c r="D223" s="131"/>
      <c r="E223" s="131"/>
      <c r="F223" s="131"/>
      <c r="G223" s="131"/>
      <c r="H223" s="131"/>
      <c r="I223" s="131"/>
    </row>
    <row r="224" spans="2:25" ht="15.65" customHeight="1" x14ac:dyDescent="0.5">
      <c r="C224" s="131"/>
      <c r="D224" s="131"/>
      <c r="E224" s="131"/>
      <c r="F224" s="131"/>
      <c r="G224" s="131"/>
      <c r="H224" s="131"/>
      <c r="I224" s="131"/>
    </row>
    <row r="225" spans="3:9" ht="15.65" customHeight="1" x14ac:dyDescent="0.5">
      <c r="C225" s="131"/>
      <c r="D225" s="131"/>
      <c r="E225" s="131"/>
      <c r="F225" s="131"/>
      <c r="G225" s="131"/>
      <c r="H225" s="131"/>
      <c r="I225" s="131"/>
    </row>
    <row r="226" spans="3:9" ht="15.65" customHeight="1" x14ac:dyDescent="0.5">
      <c r="C226" s="131"/>
      <c r="D226" s="131"/>
      <c r="E226" s="131"/>
      <c r="F226" s="131"/>
      <c r="G226" s="131"/>
      <c r="H226" s="131"/>
      <c r="I226" s="131"/>
    </row>
    <row r="227" spans="3:9" ht="15.65" customHeight="1" x14ac:dyDescent="0.5">
      <c r="C227" s="131"/>
      <c r="D227" s="131"/>
      <c r="E227" s="131"/>
      <c r="F227" s="131"/>
      <c r="G227" s="131"/>
      <c r="H227" s="131"/>
      <c r="I227" s="131"/>
    </row>
    <row r="228" spans="3:9" ht="15.65" customHeight="1" x14ac:dyDescent="0.5">
      <c r="C228" s="131"/>
      <c r="D228" s="131"/>
      <c r="E228" s="131"/>
      <c r="F228" s="131"/>
      <c r="G228" s="131"/>
      <c r="H228" s="131"/>
      <c r="I228" s="131"/>
    </row>
    <row r="229" spans="3:9" ht="15.65" customHeight="1" x14ac:dyDescent="0.5">
      <c r="C229" s="131"/>
      <c r="D229" s="131"/>
      <c r="E229" s="131"/>
      <c r="F229" s="131"/>
      <c r="G229" s="131"/>
      <c r="H229" s="131"/>
      <c r="I229" s="131"/>
    </row>
    <row r="230" spans="3:9" ht="15.65" customHeight="1" x14ac:dyDescent="0.5">
      <c r="C230" s="131"/>
      <c r="D230" s="131"/>
      <c r="E230" s="131"/>
      <c r="F230" s="131"/>
      <c r="G230" s="131"/>
      <c r="H230" s="131"/>
      <c r="I230" s="131"/>
    </row>
    <row r="231" spans="3:9" ht="15.65" customHeight="1" x14ac:dyDescent="0.5">
      <c r="C231" s="131"/>
      <c r="D231" s="131"/>
      <c r="E231" s="131"/>
      <c r="F231" s="131"/>
      <c r="G231" s="131"/>
      <c r="H231" s="131"/>
      <c r="I231" s="131"/>
    </row>
    <row r="232" spans="3:9" ht="15.65" customHeight="1" x14ac:dyDescent="0.5">
      <c r="C232" s="131"/>
      <c r="D232" s="131"/>
      <c r="E232" s="131"/>
      <c r="F232" s="131"/>
      <c r="G232" s="131"/>
      <c r="H232" s="131"/>
      <c r="I232" s="131"/>
    </row>
    <row r="233" spans="3:9" ht="15.65" customHeight="1" x14ac:dyDescent="0.5">
      <c r="C233" s="131"/>
      <c r="D233" s="131"/>
      <c r="E233" s="131"/>
      <c r="F233" s="131"/>
      <c r="G233" s="131"/>
      <c r="H233" s="131"/>
      <c r="I233" s="131"/>
    </row>
    <row r="234" spans="3:9" ht="15.65" customHeight="1" x14ac:dyDescent="0.5">
      <c r="C234" s="131"/>
      <c r="D234" s="131"/>
      <c r="E234" s="131"/>
      <c r="F234" s="131"/>
      <c r="G234" s="131"/>
      <c r="H234" s="131"/>
      <c r="I234" s="131"/>
    </row>
    <row r="235" spans="3:9" ht="15.65" customHeight="1" x14ac:dyDescent="0.35"/>
    <row r="236" spans="3:9" ht="15.65" customHeight="1" x14ac:dyDescent="0.35"/>
    <row r="237" spans="3:9" ht="15.65" customHeight="1" x14ac:dyDescent="0.35"/>
    <row r="238" spans="3:9" ht="16.399999999999999" customHeight="1" x14ac:dyDescent="0.35"/>
  </sheetData>
  <sheetProtection algorithmName="SHA-512" hashValue="V94nFzdHmfmJBca9mzEDvMJhKRwGzdTpBaLwEyWSeadF/0bhPsZgnRVUmQOVDJe5Od5ydUJd4OYpIH8ahYN/Qg==" saltValue="GDWW04ZSoaPQjCHHpX6UtA==" spinCount="100000" sheet="1" objects="1" scenarios="1" formatCells="0" formatColumns="0" formatRows="0" selectLockedCells="1"/>
  <mergeCells count="45">
    <mergeCell ref="C101:C110"/>
    <mergeCell ref="C111:C116"/>
    <mergeCell ref="C117:C118"/>
    <mergeCell ref="C120:C128"/>
    <mergeCell ref="C2:H2"/>
    <mergeCell ref="C68:C70"/>
    <mergeCell ref="C72:C77"/>
    <mergeCell ref="C78:C80"/>
    <mergeCell ref="C81:C91"/>
    <mergeCell ref="C6:C12"/>
    <mergeCell ref="C13:C17"/>
    <mergeCell ref="C27:C34"/>
    <mergeCell ref="C36:C39"/>
    <mergeCell ref="C40:C44"/>
    <mergeCell ref="C45:C52"/>
    <mergeCell ref="C54:C57"/>
    <mergeCell ref="J58:J63"/>
    <mergeCell ref="J64:J67"/>
    <mergeCell ref="J68:J70"/>
    <mergeCell ref="J72:J77"/>
    <mergeCell ref="C92:C100"/>
    <mergeCell ref="C58:C63"/>
    <mergeCell ref="C64:C67"/>
    <mergeCell ref="J78:J80"/>
    <mergeCell ref="J13:J17"/>
    <mergeCell ref="J18:J26"/>
    <mergeCell ref="J27:J34"/>
    <mergeCell ref="J36:J39"/>
    <mergeCell ref="J6:J12"/>
    <mergeCell ref="J120:J128"/>
    <mergeCell ref="J129:J139"/>
    <mergeCell ref="J140:J145"/>
    <mergeCell ref="J146:J153"/>
    <mergeCell ref="C18:C26"/>
    <mergeCell ref="J81:J91"/>
    <mergeCell ref="J92:J100"/>
    <mergeCell ref="J101:J110"/>
    <mergeCell ref="J111:J116"/>
    <mergeCell ref="J117:J118"/>
    <mergeCell ref="C140:C145"/>
    <mergeCell ref="C146:C153"/>
    <mergeCell ref="C129:C139"/>
    <mergeCell ref="J40:J44"/>
    <mergeCell ref="J45:J52"/>
    <mergeCell ref="J54:J57"/>
  </mergeCells>
  <conditionalFormatting sqref="H235:H371">
    <cfRule type="expression" dxfId="190" priority="148">
      <formula>H235:H617=5</formula>
    </cfRule>
    <cfRule type="expression" dxfId="189" priority="149">
      <formula>H235:H617=4</formula>
    </cfRule>
    <cfRule type="expression" dxfId="188" priority="150">
      <formula>H235:H617=3</formula>
    </cfRule>
    <cfRule type="expression" dxfId="187" priority="151">
      <formula>H235:H617=2</formula>
    </cfRule>
    <cfRule type="expression" dxfId="186" priority="152">
      <formula>H235:H617=1</formula>
    </cfRule>
  </conditionalFormatting>
  <conditionalFormatting sqref="J13 J18 J27 J36 J40 J45">
    <cfRule type="expression" dxfId="185" priority="92">
      <formula>J13:J162=1</formula>
    </cfRule>
  </conditionalFormatting>
  <conditionalFormatting sqref="J92">
    <cfRule type="expression" dxfId="184" priority="93">
      <formula>J92:J239=1</formula>
    </cfRule>
  </conditionalFormatting>
  <conditionalFormatting sqref="J81">
    <cfRule type="expression" dxfId="183" priority="99">
      <formula>J81:J230=1</formula>
    </cfRule>
  </conditionalFormatting>
  <conditionalFormatting sqref="J101">
    <cfRule type="expression" dxfId="182" priority="101">
      <formula>J101:J246=1</formula>
    </cfRule>
  </conditionalFormatting>
  <conditionalFormatting sqref="J111 J117">
    <cfRule type="expression" dxfId="181" priority="102">
      <formula>J111:J258=1</formula>
    </cfRule>
  </conditionalFormatting>
  <conditionalFormatting sqref="J129 J120">
    <cfRule type="expression" dxfId="180" priority="103">
      <formula>J120:J264=1</formula>
    </cfRule>
  </conditionalFormatting>
  <conditionalFormatting sqref="J140 J146">
    <cfRule type="expression" dxfId="179" priority="104">
      <formula>J140:J283=1</formula>
    </cfRule>
  </conditionalFormatting>
  <conditionalFormatting sqref="J78">
    <cfRule type="expression" dxfId="178" priority="146">
      <formula>J78:J224=1</formula>
    </cfRule>
  </conditionalFormatting>
  <conditionalFormatting sqref="J72">
    <cfRule type="expression" dxfId="177" priority="85">
      <formula>J72:J216=1</formula>
    </cfRule>
  </conditionalFormatting>
  <conditionalFormatting sqref="J140 J146">
    <cfRule type="expression" dxfId="176" priority="29635">
      <formula>L140:L528=5</formula>
    </cfRule>
    <cfRule type="expression" dxfId="175" priority="29636">
      <formula>L140:L528=4</formula>
    </cfRule>
    <cfRule type="expression" dxfId="174" priority="29637">
      <formula>J140:J528=3</formula>
    </cfRule>
    <cfRule type="expression" dxfId="173" priority="29638">
      <formula>J140:J528=2</formula>
    </cfRule>
    <cfRule type="expression" dxfId="172" priority="29639">
      <formula>J140:J528=1</formula>
    </cfRule>
  </conditionalFormatting>
  <conditionalFormatting sqref="J111 J117 J81">
    <cfRule type="expression" dxfId="171" priority="29680">
      <formula>L81:L473=5</formula>
    </cfRule>
    <cfRule type="expression" dxfId="170" priority="29681">
      <formula>L81:L473=4</formula>
    </cfRule>
    <cfRule type="expression" dxfId="169" priority="29682">
      <formula>J81:J473=3</formula>
    </cfRule>
    <cfRule type="expression" dxfId="168" priority="29683">
      <formula>J81:J473=2</formula>
    </cfRule>
    <cfRule type="expression" dxfId="167" priority="29684">
      <formula>J81:J473=1</formula>
    </cfRule>
  </conditionalFormatting>
  <conditionalFormatting sqref="J129 J120 J78">
    <cfRule type="expression" dxfId="166" priority="29725">
      <formula>L78:L467=5</formula>
    </cfRule>
    <cfRule type="expression" dxfId="165" priority="29726">
      <formula>L78:L467=4</formula>
    </cfRule>
    <cfRule type="expression" dxfId="164" priority="29727">
      <formula>J78:J467=3</formula>
    </cfRule>
    <cfRule type="expression" dxfId="163" priority="29728">
      <formula>J78:J467=2</formula>
    </cfRule>
    <cfRule type="expression" dxfId="162" priority="29729">
      <formula>J78:J467=1</formula>
    </cfRule>
  </conditionalFormatting>
  <conditionalFormatting sqref="J72">
    <cfRule type="expression" dxfId="161" priority="29929">
      <formula>L72:L459=5</formula>
    </cfRule>
    <cfRule type="expression" dxfId="160" priority="29930">
      <formula>L72:L459=4</formula>
    </cfRule>
    <cfRule type="expression" dxfId="159" priority="29931">
      <formula>J72:J459=3</formula>
    </cfRule>
    <cfRule type="expression" dxfId="158" priority="29932">
      <formula>J72:J459=2</formula>
    </cfRule>
    <cfRule type="expression" dxfId="157" priority="29933">
      <formula>J72:J459=1</formula>
    </cfRule>
  </conditionalFormatting>
  <conditionalFormatting sqref="J101 J92">
    <cfRule type="expression" dxfId="156" priority="30122">
      <formula>L92:L482=5</formula>
    </cfRule>
    <cfRule type="expression" dxfId="155" priority="30123">
      <formula>L92:L482=4</formula>
    </cfRule>
    <cfRule type="expression" dxfId="154" priority="30124">
      <formula>J92:J482=3</formula>
    </cfRule>
    <cfRule type="expression" dxfId="153" priority="30125">
      <formula>J92:J482=2</formula>
    </cfRule>
    <cfRule type="expression" dxfId="152" priority="30126">
      <formula>J92:J482=1</formula>
    </cfRule>
  </conditionalFormatting>
  <conditionalFormatting sqref="J13 J18 J27 J36 J40 J45">
    <cfRule type="expression" dxfId="151" priority="30137">
      <formula>L13:L394=5</formula>
    </cfRule>
    <cfRule type="expression" dxfId="150" priority="30138">
      <formula>L13:L394=4</formula>
    </cfRule>
    <cfRule type="expression" dxfId="149" priority="30139">
      <formula>J13:J394=3</formula>
    </cfRule>
    <cfRule type="expression" dxfId="148" priority="30140">
      <formula>J13:J394=2</formula>
    </cfRule>
    <cfRule type="expression" dxfId="147" priority="30141">
      <formula>J13:J394=1</formula>
    </cfRule>
  </conditionalFormatting>
  <conditionalFormatting sqref="J13 J18 J27 J36 J40 J45">
    <cfRule type="expression" dxfId="146" priority="45">
      <formula>J13:J251=5</formula>
    </cfRule>
    <cfRule type="expression" dxfId="145" priority="46">
      <formula>J13:J251=4</formula>
    </cfRule>
    <cfRule type="expression" dxfId="144" priority="47">
      <formula>J13:J251=3</formula>
    </cfRule>
    <cfRule type="expression" dxfId="143" priority="48">
      <formula>J13:J251=2</formula>
    </cfRule>
    <cfRule type="expression" dxfId="142" priority="49">
      <formula>J13:J251=1</formula>
    </cfRule>
  </conditionalFormatting>
  <conditionalFormatting sqref="J6">
    <cfRule type="expression" dxfId="141" priority="30142">
      <formula>J6:J245=5</formula>
    </cfRule>
    <cfRule type="expression" dxfId="140" priority="30143">
      <formula>J6:J245=4</formula>
    </cfRule>
    <cfRule type="expression" dxfId="139" priority="30144">
      <formula>J6:J245=3</formula>
    </cfRule>
    <cfRule type="expression" dxfId="138" priority="30145">
      <formula>J6:J245=2</formula>
    </cfRule>
    <cfRule type="expression" dxfId="137" priority="30146">
      <formula>J6:J245=1</formula>
    </cfRule>
  </conditionalFormatting>
  <conditionalFormatting sqref="J54 J58 J64 J68">
    <cfRule type="expression" dxfId="136" priority="39">
      <formula>J54:J203=1</formula>
    </cfRule>
  </conditionalFormatting>
  <conditionalFormatting sqref="J54 J58 J64 J68">
    <cfRule type="expression" dxfId="135" priority="40">
      <formula>L54:L435=5</formula>
    </cfRule>
    <cfRule type="expression" dxfId="134" priority="41">
      <formula>L54:L435=4</formula>
    </cfRule>
    <cfRule type="expression" dxfId="133" priority="42">
      <formula>J54:J435=3</formula>
    </cfRule>
    <cfRule type="expression" dxfId="132" priority="43">
      <formula>J54:J435=2</formula>
    </cfRule>
    <cfRule type="expression" dxfId="131" priority="44">
      <formula>J54:J435=1</formula>
    </cfRule>
  </conditionalFormatting>
  <conditionalFormatting sqref="J54 J58 J64 J68">
    <cfRule type="expression" dxfId="130" priority="34">
      <formula>J54:J292=5</formula>
    </cfRule>
    <cfRule type="expression" dxfId="129" priority="35">
      <formula>J54:J292=4</formula>
    </cfRule>
    <cfRule type="expression" dxfId="128" priority="36">
      <formula>J54:J292=3</formula>
    </cfRule>
    <cfRule type="expression" dxfId="127" priority="37">
      <formula>J54:J292=2</formula>
    </cfRule>
    <cfRule type="expression" dxfId="126" priority="38">
      <formula>J54:J292=1</formula>
    </cfRule>
  </conditionalFormatting>
  <conditionalFormatting sqref="J72">
    <cfRule type="expression" dxfId="125" priority="28">
      <formula>J72:J221=1</formula>
    </cfRule>
  </conditionalFormatting>
  <conditionalFormatting sqref="J72">
    <cfRule type="expression" dxfId="124" priority="29">
      <formula>L72:L453=5</formula>
    </cfRule>
    <cfRule type="expression" dxfId="123" priority="30">
      <formula>L72:L453=4</formula>
    </cfRule>
    <cfRule type="expression" dxfId="122" priority="31">
      <formula>J72:J453=3</formula>
    </cfRule>
    <cfRule type="expression" dxfId="121" priority="32">
      <formula>J72:J453=2</formula>
    </cfRule>
    <cfRule type="expression" dxfId="120" priority="33">
      <formula>J72:J453=1</formula>
    </cfRule>
  </conditionalFormatting>
  <conditionalFormatting sqref="J72">
    <cfRule type="expression" dxfId="119" priority="23">
      <formula>J72:J310=5</formula>
    </cfRule>
    <cfRule type="expression" dxfId="118" priority="24">
      <formula>J72:J310=4</formula>
    </cfRule>
    <cfRule type="expression" dxfId="117" priority="25">
      <formula>J72:J310=3</formula>
    </cfRule>
    <cfRule type="expression" dxfId="116" priority="26">
      <formula>J72:J310=2</formula>
    </cfRule>
    <cfRule type="expression" dxfId="115" priority="27">
      <formula>J72:J310=1</formula>
    </cfRule>
  </conditionalFormatting>
  <conditionalFormatting sqref="J78">
    <cfRule type="expression" dxfId="114" priority="17">
      <formula>J78:J227=1</formula>
    </cfRule>
  </conditionalFormatting>
  <conditionalFormatting sqref="J78">
    <cfRule type="expression" dxfId="113" priority="18">
      <formula>L78:L459=5</formula>
    </cfRule>
    <cfRule type="expression" dxfId="112" priority="19">
      <formula>L78:L459=4</formula>
    </cfRule>
    <cfRule type="expression" dxfId="111" priority="20">
      <formula>J78:J459=3</formula>
    </cfRule>
    <cfRule type="expression" dxfId="110" priority="21">
      <formula>J78:J459=2</formula>
    </cfRule>
    <cfRule type="expression" dxfId="109" priority="22">
      <formula>J78:J459=1</formula>
    </cfRule>
  </conditionalFormatting>
  <conditionalFormatting sqref="J78">
    <cfRule type="expression" dxfId="108" priority="12">
      <formula>J78:J316=5</formula>
    </cfRule>
    <cfRule type="expression" dxfId="107" priority="13">
      <formula>J78:J316=4</formula>
    </cfRule>
    <cfRule type="expression" dxfId="106" priority="14">
      <formula>J78:J316=3</formula>
    </cfRule>
    <cfRule type="expression" dxfId="105" priority="15">
      <formula>J78:J316=2</formula>
    </cfRule>
    <cfRule type="expression" dxfId="104" priority="16">
      <formula>J78:J316=1</formula>
    </cfRule>
  </conditionalFormatting>
  <conditionalFormatting sqref="J146 J140 J129 J120 J117 J111 J101 J92 J81">
    <cfRule type="expression" dxfId="103" priority="6">
      <formula>J81:J230=1</formula>
    </cfRule>
  </conditionalFormatting>
  <conditionalFormatting sqref="J146 J140 J129 J120 J117 J111 J101 J92 J81">
    <cfRule type="expression" dxfId="102" priority="7">
      <formula>L81:L462=5</formula>
    </cfRule>
    <cfRule type="expression" dxfId="101" priority="8">
      <formula>L81:L462=4</formula>
    </cfRule>
    <cfRule type="expression" dxfId="100" priority="9">
      <formula>J81:J462=3</formula>
    </cfRule>
    <cfRule type="expression" dxfId="99" priority="10">
      <formula>J81:J462=2</formula>
    </cfRule>
    <cfRule type="expression" dxfId="98" priority="11">
      <formula>J81:J462=1</formula>
    </cfRule>
  </conditionalFormatting>
  <conditionalFormatting sqref="J146 J140 J129 J120 J117 J111 J101 J92 J81">
    <cfRule type="expression" dxfId="97" priority="1">
      <formula>J81:J319=5</formula>
    </cfRule>
    <cfRule type="expression" dxfId="96" priority="2">
      <formula>J81:J319=4</formula>
    </cfRule>
    <cfRule type="expression" dxfId="95" priority="3">
      <formula>J81:J319=3</formula>
    </cfRule>
    <cfRule type="expression" dxfId="94" priority="4">
      <formula>J81:J319=2</formula>
    </cfRule>
    <cfRule type="expression" dxfId="93" priority="5">
      <formula>J81:J319=1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>
    <tabColor theme="6"/>
  </sheetPr>
  <dimension ref="A1:X241"/>
  <sheetViews>
    <sheetView showGridLines="0" zoomScale="30" zoomScaleNormal="30" workbookViewId="0">
      <selection activeCell="K30" sqref="K30"/>
    </sheetView>
  </sheetViews>
  <sheetFormatPr defaultColWidth="7.54296875" defaultRowHeight="15.5" x14ac:dyDescent="0.35"/>
  <cols>
    <col min="1" max="1" width="5.453125" style="51" customWidth="1"/>
    <col min="2" max="2" width="5.54296875" style="51" customWidth="1"/>
    <col min="3" max="3" width="43.54296875" style="51" customWidth="1"/>
    <col min="4" max="4" width="2.54296875" style="51" customWidth="1"/>
    <col min="5" max="5" width="202" style="118" customWidth="1"/>
    <col min="6" max="6" width="14.453125" style="150" customWidth="1"/>
    <col min="7" max="7" width="21.54296875" style="150" customWidth="1"/>
    <col min="8" max="8" width="18.54296875" style="150" bestFit="1" customWidth="1"/>
    <col min="9" max="9" width="20.81640625" style="150" bestFit="1" customWidth="1"/>
    <col min="10" max="10" width="27.453125" style="292" bestFit="1" customWidth="1"/>
    <col min="11" max="11" width="44.26953125" style="345" customWidth="1"/>
    <col min="12" max="12" width="18.81640625" style="51" hidden="1" customWidth="1"/>
    <col min="13" max="13" width="9" style="51" hidden="1" customWidth="1"/>
    <col min="14" max="14" width="8.7265625" style="51" hidden="1" customWidth="1"/>
    <col min="15" max="15" width="9.54296875" style="51" hidden="1" customWidth="1"/>
    <col min="16" max="16384" width="7.54296875" style="50"/>
  </cols>
  <sheetData>
    <row r="1" spans="1:24" x14ac:dyDescent="0.35">
      <c r="D1" s="66"/>
      <c r="K1" s="340"/>
    </row>
    <row r="2" spans="1:24" ht="89.5" customHeight="1" x14ac:dyDescent="0.35">
      <c r="B2" s="53"/>
      <c r="C2" s="368" t="s">
        <v>18</v>
      </c>
      <c r="D2" s="368"/>
      <c r="E2" s="368"/>
      <c r="F2" s="368"/>
      <c r="G2" s="368"/>
      <c r="H2" s="368"/>
      <c r="I2" s="368"/>
      <c r="K2" s="341"/>
      <c r="L2" s="105"/>
      <c r="M2" s="105"/>
      <c r="N2" s="105"/>
      <c r="O2" s="105"/>
    </row>
    <row r="3" spans="1:24" x14ac:dyDescent="0.35">
      <c r="B3" s="53"/>
      <c r="C3" s="53"/>
      <c r="D3" s="64"/>
      <c r="E3" s="117"/>
      <c r="F3" s="172"/>
      <c r="G3" s="172"/>
      <c r="H3" s="172"/>
      <c r="I3" s="172"/>
      <c r="K3" s="340"/>
    </row>
    <row r="4" spans="1:24" s="450" customFormat="1" ht="60.5" thickBot="1" x14ac:dyDescent="0.55000000000000004">
      <c r="B4" s="451"/>
      <c r="C4" s="422" t="s">
        <v>131</v>
      </c>
      <c r="D4" s="423" t="s">
        <v>130</v>
      </c>
      <c r="E4" s="423"/>
      <c r="F4" s="452" t="s">
        <v>129</v>
      </c>
      <c r="G4" s="452" t="s">
        <v>125</v>
      </c>
      <c r="H4" s="452" t="s">
        <v>128</v>
      </c>
      <c r="I4" s="452" t="s">
        <v>127</v>
      </c>
      <c r="J4" s="453" t="s">
        <v>126</v>
      </c>
      <c r="K4" s="454" t="s">
        <v>158</v>
      </c>
      <c r="L4" s="455" t="s">
        <v>125</v>
      </c>
      <c r="M4" s="455" t="s">
        <v>124</v>
      </c>
      <c r="N4" s="455" t="s">
        <v>123</v>
      </c>
      <c r="O4" s="455" t="s">
        <v>122</v>
      </c>
    </row>
    <row r="5" spans="1:24" ht="33" thickBot="1" x14ac:dyDescent="0.7">
      <c r="B5" s="53"/>
      <c r="C5" s="169" t="s">
        <v>132</v>
      </c>
      <c r="D5" s="170"/>
      <c r="E5" s="261"/>
      <c r="F5" s="169"/>
      <c r="G5" s="169"/>
      <c r="H5" s="262"/>
      <c r="I5" s="169"/>
      <c r="J5" s="293"/>
      <c r="K5" s="342"/>
    </row>
    <row r="6" spans="1:24" ht="20.149999999999999" customHeight="1" x14ac:dyDescent="0.35">
      <c r="A6" s="50"/>
      <c r="B6" s="53"/>
      <c r="C6" s="391" t="s">
        <v>455</v>
      </c>
      <c r="D6" s="218" t="s">
        <v>118</v>
      </c>
      <c r="E6" s="260" t="s">
        <v>429</v>
      </c>
      <c r="F6" s="320"/>
      <c r="G6" s="320"/>
      <c r="H6" s="311"/>
      <c r="I6" s="320"/>
      <c r="J6" s="392" t="str">
        <f t="shared" ref="J6" si="0">IFERROR(O6,"-")</f>
        <v>-</v>
      </c>
      <c r="K6" s="336"/>
      <c r="L6" s="106">
        <f>IF(ISBLANK(G6),0,1)</f>
        <v>0</v>
      </c>
      <c r="M6" s="106">
        <f>IF(ISBLANK(H6),0,3)</f>
        <v>0</v>
      </c>
      <c r="N6" s="106">
        <f>IF(ISBLANK(I6),0,5)</f>
        <v>0</v>
      </c>
      <c r="O6" s="106" t="str">
        <f>IFERROR(ROUND(AVERAGEIF(L6:N11,"&lt;&gt;0",L6:N11),0),"-")</f>
        <v>-</v>
      </c>
      <c r="P6" s="68"/>
      <c r="Q6" s="68"/>
      <c r="R6" s="68"/>
      <c r="S6" s="68"/>
      <c r="T6" s="68"/>
      <c r="U6" s="68"/>
      <c r="V6" s="68"/>
      <c r="W6" s="68"/>
      <c r="X6" s="68"/>
    </row>
    <row r="7" spans="1:24" ht="20.149999999999999" customHeight="1" x14ac:dyDescent="0.35">
      <c r="A7" s="50"/>
      <c r="B7" s="53"/>
      <c r="C7" s="385"/>
      <c r="D7" s="154" t="s">
        <v>118</v>
      </c>
      <c r="E7" s="255" t="s">
        <v>434</v>
      </c>
      <c r="F7" s="312"/>
      <c r="G7" s="312"/>
      <c r="H7" s="312"/>
      <c r="I7" s="312"/>
      <c r="J7" s="393"/>
      <c r="K7" s="337"/>
      <c r="L7" s="106">
        <f t="shared" ref="L7:L33" si="1">IF(ISBLANK(G7),0,1)</f>
        <v>0</v>
      </c>
      <c r="M7" s="106">
        <f t="shared" ref="M7:M33" si="2">IF(ISBLANK(H7),0,3)</f>
        <v>0</v>
      </c>
      <c r="N7" s="106">
        <f t="shared" ref="N7:N34" si="3">IF(ISBLANK(I7),0,5)</f>
        <v>0</v>
      </c>
      <c r="O7" s="106"/>
      <c r="P7" s="68"/>
      <c r="Q7" s="68"/>
      <c r="R7" s="68"/>
      <c r="S7" s="68"/>
      <c r="T7" s="68"/>
      <c r="U7" s="68"/>
      <c r="V7" s="68"/>
      <c r="W7" s="68"/>
      <c r="X7" s="68"/>
    </row>
    <row r="8" spans="1:24" ht="20.149999999999999" customHeight="1" x14ac:dyDescent="0.35">
      <c r="A8" s="50"/>
      <c r="B8" s="53"/>
      <c r="C8" s="385"/>
      <c r="D8" s="154" t="s">
        <v>118</v>
      </c>
      <c r="E8" s="255" t="s">
        <v>436</v>
      </c>
      <c r="F8" s="312"/>
      <c r="G8" s="312"/>
      <c r="H8" s="312"/>
      <c r="I8" s="312"/>
      <c r="J8" s="393"/>
      <c r="K8" s="337"/>
      <c r="L8" s="106">
        <f t="shared" si="1"/>
        <v>0</v>
      </c>
      <c r="M8" s="106">
        <f t="shared" si="2"/>
        <v>0</v>
      </c>
      <c r="N8" s="106">
        <f t="shared" si="3"/>
        <v>0</v>
      </c>
      <c r="O8" s="106"/>
      <c r="P8" s="68"/>
      <c r="Q8" s="68"/>
      <c r="R8" s="68"/>
      <c r="S8" s="68"/>
      <c r="T8" s="68"/>
      <c r="U8" s="68"/>
      <c r="V8" s="68"/>
      <c r="W8" s="68"/>
      <c r="X8" s="68"/>
    </row>
    <row r="9" spans="1:24" ht="20.149999999999999" customHeight="1" x14ac:dyDescent="0.35">
      <c r="A9" s="50"/>
      <c r="B9" s="53"/>
      <c r="C9" s="385"/>
      <c r="D9" s="154" t="s">
        <v>118</v>
      </c>
      <c r="E9" s="255" t="s">
        <v>441</v>
      </c>
      <c r="F9" s="312"/>
      <c r="G9" s="312"/>
      <c r="H9" s="312"/>
      <c r="I9" s="312"/>
      <c r="J9" s="393"/>
      <c r="K9" s="337"/>
      <c r="L9" s="106">
        <f t="shared" si="1"/>
        <v>0</v>
      </c>
      <c r="M9" s="106">
        <f t="shared" si="2"/>
        <v>0</v>
      </c>
      <c r="N9" s="106">
        <f t="shared" si="3"/>
        <v>0</v>
      </c>
      <c r="O9" s="106"/>
      <c r="P9" s="68"/>
      <c r="Q9" s="68"/>
      <c r="R9" s="68"/>
      <c r="S9" s="68"/>
      <c r="T9" s="68"/>
      <c r="U9" s="68"/>
      <c r="V9" s="68"/>
      <c r="W9" s="68"/>
      <c r="X9" s="68"/>
    </row>
    <row r="10" spans="1:24" ht="20.149999999999999" customHeight="1" x14ac:dyDescent="0.35">
      <c r="A10" s="50"/>
      <c r="B10" s="53"/>
      <c r="C10" s="385"/>
      <c r="D10" s="154" t="s">
        <v>118</v>
      </c>
      <c r="E10" s="255" t="s">
        <v>435</v>
      </c>
      <c r="F10" s="312"/>
      <c r="G10" s="312"/>
      <c r="H10" s="312"/>
      <c r="I10" s="312"/>
      <c r="J10" s="393"/>
      <c r="K10" s="337"/>
      <c r="L10" s="106">
        <f t="shared" si="1"/>
        <v>0</v>
      </c>
      <c r="M10" s="106">
        <f t="shared" si="2"/>
        <v>0</v>
      </c>
      <c r="N10" s="106">
        <f t="shared" si="3"/>
        <v>0</v>
      </c>
      <c r="O10" s="106"/>
      <c r="P10" s="68"/>
      <c r="Q10" s="68"/>
      <c r="R10" s="68"/>
      <c r="S10" s="68"/>
      <c r="T10" s="68"/>
      <c r="U10" s="68"/>
      <c r="V10" s="68"/>
      <c r="W10" s="68"/>
      <c r="X10" s="68"/>
    </row>
    <row r="11" spans="1:24" ht="20.149999999999999" customHeight="1" thickBot="1" x14ac:dyDescent="0.4">
      <c r="A11" s="50"/>
      <c r="B11" s="53"/>
      <c r="C11" s="395"/>
      <c r="D11" s="217" t="s">
        <v>118</v>
      </c>
      <c r="E11" s="256" t="s">
        <v>212</v>
      </c>
      <c r="F11" s="313"/>
      <c r="G11" s="313"/>
      <c r="H11" s="313"/>
      <c r="I11" s="313"/>
      <c r="J11" s="394"/>
      <c r="K11" s="338"/>
      <c r="L11" s="106">
        <f t="shared" si="1"/>
        <v>0</v>
      </c>
      <c r="M11" s="106">
        <f t="shared" si="2"/>
        <v>0</v>
      </c>
      <c r="N11" s="106">
        <f t="shared" si="3"/>
        <v>0</v>
      </c>
      <c r="O11" s="106"/>
      <c r="P11" s="68"/>
      <c r="Q11" s="68"/>
      <c r="R11" s="68"/>
      <c r="S11" s="68"/>
      <c r="T11" s="68"/>
      <c r="U11" s="68"/>
      <c r="V11" s="68"/>
      <c r="W11" s="68"/>
      <c r="X11" s="68"/>
    </row>
    <row r="12" spans="1:24" ht="20.149999999999999" customHeight="1" x14ac:dyDescent="0.35">
      <c r="A12" s="50"/>
      <c r="B12" s="53"/>
      <c r="C12" s="391" t="s">
        <v>454</v>
      </c>
      <c r="D12" s="218" t="s">
        <v>118</v>
      </c>
      <c r="E12" s="257" t="s">
        <v>437</v>
      </c>
      <c r="F12" s="320"/>
      <c r="G12" s="320"/>
      <c r="H12" s="320"/>
      <c r="I12" s="320"/>
      <c r="J12" s="392" t="str">
        <f t="shared" ref="J12" si="4">IFERROR(O12,"-")</f>
        <v>-</v>
      </c>
      <c r="K12" s="339"/>
      <c r="L12" s="106">
        <f t="shared" si="1"/>
        <v>0</v>
      </c>
      <c r="M12" s="106">
        <f t="shared" si="2"/>
        <v>0</v>
      </c>
      <c r="N12" s="106">
        <f t="shared" si="3"/>
        <v>0</v>
      </c>
      <c r="O12" s="106" t="str">
        <f>IFERROR(ROUND(AVERAGEIF(L12:N16,"&lt;&gt;0",L12:N16),0),"-")</f>
        <v>-</v>
      </c>
      <c r="P12" s="68"/>
      <c r="Q12" s="68"/>
      <c r="R12" s="68"/>
      <c r="S12" s="68"/>
      <c r="T12" s="68"/>
      <c r="U12" s="68"/>
      <c r="V12" s="68"/>
      <c r="W12" s="68"/>
      <c r="X12" s="68"/>
    </row>
    <row r="13" spans="1:24" ht="20.149999999999999" customHeight="1" x14ac:dyDescent="0.35">
      <c r="A13" s="50"/>
      <c r="B13" s="53"/>
      <c r="C13" s="385"/>
      <c r="D13" s="154" t="s">
        <v>118</v>
      </c>
      <c r="E13" s="255" t="s">
        <v>438</v>
      </c>
      <c r="F13" s="312"/>
      <c r="G13" s="312"/>
      <c r="H13" s="312"/>
      <c r="I13" s="312"/>
      <c r="J13" s="393"/>
      <c r="K13" s="337"/>
      <c r="L13" s="106">
        <f t="shared" si="1"/>
        <v>0</v>
      </c>
      <c r="M13" s="106">
        <f t="shared" si="2"/>
        <v>0</v>
      </c>
      <c r="N13" s="106">
        <f t="shared" si="3"/>
        <v>0</v>
      </c>
      <c r="O13" s="106"/>
      <c r="P13" s="68"/>
      <c r="Q13" s="68"/>
      <c r="R13" s="68"/>
      <c r="S13" s="68"/>
      <c r="T13" s="68"/>
      <c r="U13" s="68"/>
      <c r="V13" s="68"/>
      <c r="W13" s="68"/>
      <c r="X13" s="68"/>
    </row>
    <row r="14" spans="1:24" ht="20.149999999999999" customHeight="1" x14ac:dyDescent="0.35">
      <c r="A14" s="50"/>
      <c r="B14" s="53"/>
      <c r="C14" s="385"/>
      <c r="D14" s="154" t="s">
        <v>118</v>
      </c>
      <c r="E14" s="255" t="s">
        <v>440</v>
      </c>
      <c r="F14" s="312"/>
      <c r="G14" s="312"/>
      <c r="H14" s="312"/>
      <c r="I14" s="312"/>
      <c r="J14" s="393"/>
      <c r="K14" s="337"/>
      <c r="L14" s="106">
        <f t="shared" si="1"/>
        <v>0</v>
      </c>
      <c r="M14" s="106">
        <f t="shared" si="2"/>
        <v>0</v>
      </c>
      <c r="N14" s="106">
        <f t="shared" si="3"/>
        <v>0</v>
      </c>
      <c r="P14" s="68"/>
      <c r="Q14" s="68"/>
      <c r="R14" s="68"/>
      <c r="S14" s="68"/>
      <c r="T14" s="68"/>
      <c r="U14" s="68"/>
      <c r="V14" s="68"/>
      <c r="W14" s="68"/>
      <c r="X14" s="68"/>
    </row>
    <row r="15" spans="1:24" ht="20.149999999999999" customHeight="1" x14ac:dyDescent="0.35">
      <c r="A15" s="50"/>
      <c r="B15" s="53"/>
      <c r="C15" s="385"/>
      <c r="D15" s="154" t="s">
        <v>118</v>
      </c>
      <c r="E15" s="255" t="s">
        <v>441</v>
      </c>
      <c r="F15" s="312"/>
      <c r="G15" s="312"/>
      <c r="H15" s="312"/>
      <c r="I15" s="312"/>
      <c r="J15" s="393"/>
      <c r="K15" s="337"/>
      <c r="L15" s="106">
        <f t="shared" si="1"/>
        <v>0</v>
      </c>
      <c r="M15" s="106">
        <f t="shared" si="2"/>
        <v>0</v>
      </c>
      <c r="N15" s="106">
        <f t="shared" si="3"/>
        <v>0</v>
      </c>
      <c r="O15" s="106"/>
      <c r="P15" s="68"/>
      <c r="Q15" s="68"/>
      <c r="R15" s="68"/>
      <c r="S15" s="68"/>
      <c r="T15" s="68"/>
      <c r="U15" s="68"/>
      <c r="V15" s="68"/>
      <c r="W15" s="68"/>
      <c r="X15" s="68"/>
    </row>
    <row r="16" spans="1:24" ht="20.149999999999999" customHeight="1" thickBot="1" x14ac:dyDescent="0.4">
      <c r="A16" s="50"/>
      <c r="B16" s="53"/>
      <c r="C16" s="395"/>
      <c r="D16" s="217" t="s">
        <v>118</v>
      </c>
      <c r="E16" s="258" t="s">
        <v>212</v>
      </c>
      <c r="F16" s="319"/>
      <c r="G16" s="313"/>
      <c r="H16" s="313"/>
      <c r="I16" s="313"/>
      <c r="J16" s="394"/>
      <c r="K16" s="338"/>
      <c r="L16" s="106">
        <f t="shared" si="1"/>
        <v>0</v>
      </c>
      <c r="M16" s="106">
        <f t="shared" si="2"/>
        <v>0</v>
      </c>
      <c r="N16" s="106">
        <f t="shared" si="3"/>
        <v>0</v>
      </c>
      <c r="O16" s="106"/>
      <c r="P16" s="68"/>
      <c r="Q16" s="68"/>
      <c r="R16" s="68"/>
      <c r="S16" s="68"/>
      <c r="T16" s="68"/>
      <c r="U16" s="68"/>
      <c r="V16" s="68"/>
      <c r="W16" s="68"/>
      <c r="X16" s="68"/>
    </row>
    <row r="17" spans="1:24" ht="20.149999999999999" customHeight="1" x14ac:dyDescent="0.35">
      <c r="A17" s="50"/>
      <c r="B17" s="53"/>
      <c r="C17" s="391" t="s">
        <v>453</v>
      </c>
      <c r="D17" s="218" t="s">
        <v>118</v>
      </c>
      <c r="E17" s="257" t="s">
        <v>442</v>
      </c>
      <c r="F17" s="311"/>
      <c r="G17" s="320"/>
      <c r="H17" s="320"/>
      <c r="I17" s="320"/>
      <c r="J17" s="392" t="str">
        <f t="shared" ref="J17" si="5">IFERROR(O17,"-")</f>
        <v>-</v>
      </c>
      <c r="K17" s="339"/>
      <c r="L17" s="106">
        <f t="shared" si="1"/>
        <v>0</v>
      </c>
      <c r="M17" s="106">
        <f t="shared" si="2"/>
        <v>0</v>
      </c>
      <c r="N17" s="106">
        <f t="shared" si="3"/>
        <v>0</v>
      </c>
      <c r="O17" s="106" t="str">
        <f>IFERROR(ROUND(AVERAGEIF(L17:N21,"&lt;&gt;0",L17:N21),0),"-")</f>
        <v>-</v>
      </c>
      <c r="P17" s="68"/>
      <c r="Q17" s="68"/>
      <c r="R17" s="68"/>
      <c r="S17" s="68"/>
      <c r="T17" s="68"/>
      <c r="U17" s="68"/>
      <c r="V17" s="68"/>
      <c r="W17" s="68"/>
      <c r="X17" s="68"/>
    </row>
    <row r="18" spans="1:24" ht="20.149999999999999" customHeight="1" x14ac:dyDescent="0.35">
      <c r="A18" s="50"/>
      <c r="B18" s="53"/>
      <c r="C18" s="385"/>
      <c r="D18" s="154" t="s">
        <v>118</v>
      </c>
      <c r="E18" s="155" t="s">
        <v>439</v>
      </c>
      <c r="F18" s="312"/>
      <c r="G18" s="312"/>
      <c r="H18" s="312"/>
      <c r="I18" s="312"/>
      <c r="J18" s="393"/>
      <c r="K18" s="337"/>
      <c r="L18" s="106">
        <f t="shared" si="1"/>
        <v>0</v>
      </c>
      <c r="M18" s="106">
        <f t="shared" si="2"/>
        <v>0</v>
      </c>
      <c r="N18" s="106">
        <f t="shared" si="3"/>
        <v>0</v>
      </c>
      <c r="O18" s="106"/>
      <c r="P18" s="68"/>
      <c r="Q18" s="68"/>
      <c r="R18" s="68"/>
      <c r="S18" s="68"/>
      <c r="T18" s="68"/>
      <c r="U18" s="68"/>
      <c r="V18" s="68"/>
      <c r="W18" s="68"/>
      <c r="X18" s="68"/>
    </row>
    <row r="19" spans="1:24" ht="20.149999999999999" customHeight="1" x14ac:dyDescent="0.35">
      <c r="A19" s="50"/>
      <c r="B19" s="53"/>
      <c r="C19" s="385"/>
      <c r="D19" s="154" t="s">
        <v>118</v>
      </c>
      <c r="E19" s="255" t="s">
        <v>443</v>
      </c>
      <c r="F19" s="312"/>
      <c r="G19" s="312"/>
      <c r="H19" s="312"/>
      <c r="I19" s="312"/>
      <c r="J19" s="393"/>
      <c r="K19" s="337"/>
      <c r="L19" s="106">
        <f t="shared" si="1"/>
        <v>0</v>
      </c>
      <c r="M19" s="106">
        <f t="shared" si="2"/>
        <v>0</v>
      </c>
      <c r="N19" s="106">
        <f t="shared" si="3"/>
        <v>0</v>
      </c>
      <c r="O19" s="106"/>
      <c r="P19" s="68"/>
      <c r="Q19" s="68"/>
      <c r="R19" s="68"/>
      <c r="S19" s="68"/>
      <c r="T19" s="68"/>
      <c r="U19" s="68"/>
      <c r="V19" s="68"/>
      <c r="W19" s="68"/>
      <c r="X19" s="68"/>
    </row>
    <row r="20" spans="1:24" ht="20.149999999999999" customHeight="1" x14ac:dyDescent="0.35">
      <c r="A20" s="50"/>
      <c r="B20" s="53"/>
      <c r="C20" s="385"/>
      <c r="D20" s="154" t="s">
        <v>118</v>
      </c>
      <c r="E20" s="255" t="s">
        <v>444</v>
      </c>
      <c r="F20" s="312"/>
      <c r="G20" s="312"/>
      <c r="H20" s="312"/>
      <c r="I20" s="312"/>
      <c r="J20" s="393"/>
      <c r="K20" s="337"/>
      <c r="L20" s="106">
        <f t="shared" si="1"/>
        <v>0</v>
      </c>
      <c r="M20" s="106">
        <f t="shared" si="2"/>
        <v>0</v>
      </c>
      <c r="N20" s="106">
        <f t="shared" si="3"/>
        <v>0</v>
      </c>
      <c r="O20" s="106"/>
      <c r="P20" s="68"/>
      <c r="Q20" s="68"/>
      <c r="R20" s="68"/>
      <c r="S20" s="68"/>
      <c r="T20" s="68"/>
      <c r="U20" s="68"/>
      <c r="V20" s="68"/>
      <c r="W20" s="68"/>
      <c r="X20" s="68"/>
    </row>
    <row r="21" spans="1:24" ht="20.149999999999999" customHeight="1" thickBot="1" x14ac:dyDescent="0.4">
      <c r="A21" s="50"/>
      <c r="B21" s="53"/>
      <c r="C21" s="395"/>
      <c r="D21" s="217" t="s">
        <v>118</v>
      </c>
      <c r="E21" s="162" t="s">
        <v>212</v>
      </c>
      <c r="F21" s="313"/>
      <c r="G21" s="319"/>
      <c r="H21" s="313"/>
      <c r="I21" s="313"/>
      <c r="J21" s="394"/>
      <c r="K21" s="343"/>
      <c r="L21" s="106">
        <f t="shared" si="1"/>
        <v>0</v>
      </c>
      <c r="M21" s="106">
        <f t="shared" si="2"/>
        <v>0</v>
      </c>
      <c r="N21" s="106">
        <f t="shared" si="3"/>
        <v>0</v>
      </c>
      <c r="P21" s="68"/>
      <c r="Q21" s="68"/>
      <c r="R21" s="68"/>
      <c r="S21" s="68"/>
      <c r="T21" s="68"/>
      <c r="U21" s="68"/>
      <c r="V21" s="68"/>
      <c r="W21" s="68"/>
      <c r="X21" s="68"/>
    </row>
    <row r="22" spans="1:24" ht="20.149999999999999" customHeight="1" x14ac:dyDescent="0.35">
      <c r="A22" s="50"/>
      <c r="B22" s="53"/>
      <c r="C22" s="391" t="s">
        <v>452</v>
      </c>
      <c r="D22" s="218" t="s">
        <v>118</v>
      </c>
      <c r="E22" s="219" t="s">
        <v>445</v>
      </c>
      <c r="F22" s="320"/>
      <c r="G22" s="311"/>
      <c r="H22" s="320"/>
      <c r="I22" s="320"/>
      <c r="J22" s="392" t="str">
        <f t="shared" ref="J22" si="6">IFERROR(O22,"-")</f>
        <v>-</v>
      </c>
      <c r="K22" s="336"/>
      <c r="L22" s="106">
        <f t="shared" si="1"/>
        <v>0</v>
      </c>
      <c r="M22" s="106">
        <f t="shared" si="2"/>
        <v>0</v>
      </c>
      <c r="N22" s="106">
        <f t="shared" si="3"/>
        <v>0</v>
      </c>
      <c r="O22" s="106" t="str">
        <f>IFERROR(ROUND(AVERAGEIF(L22:N27,"&lt;&gt;0",L22:N27),0),"-")</f>
        <v>-</v>
      </c>
      <c r="P22" s="68"/>
      <c r="Q22" s="68"/>
      <c r="R22" s="68"/>
      <c r="S22" s="68"/>
      <c r="T22" s="68"/>
      <c r="U22" s="68"/>
      <c r="V22" s="68"/>
      <c r="W22" s="68"/>
      <c r="X22" s="68"/>
    </row>
    <row r="23" spans="1:24" ht="20.149999999999999" customHeight="1" x14ac:dyDescent="0.35">
      <c r="A23" s="50"/>
      <c r="B23" s="53"/>
      <c r="C23" s="385"/>
      <c r="D23" s="154" t="s">
        <v>118</v>
      </c>
      <c r="E23" s="255" t="s">
        <v>446</v>
      </c>
      <c r="F23" s="312"/>
      <c r="G23" s="312"/>
      <c r="H23" s="312"/>
      <c r="I23" s="312"/>
      <c r="J23" s="393"/>
      <c r="K23" s="337"/>
      <c r="L23" s="106">
        <f t="shared" si="1"/>
        <v>0</v>
      </c>
      <c r="M23" s="106">
        <f t="shared" si="2"/>
        <v>0</v>
      </c>
      <c r="N23" s="106">
        <f t="shared" si="3"/>
        <v>0</v>
      </c>
      <c r="P23" s="68"/>
      <c r="Q23" s="68"/>
      <c r="R23" s="68"/>
      <c r="S23" s="68"/>
      <c r="T23" s="68"/>
      <c r="U23" s="68"/>
      <c r="V23" s="68"/>
      <c r="W23" s="68"/>
      <c r="X23" s="68"/>
    </row>
    <row r="24" spans="1:24" ht="20.149999999999999" customHeight="1" x14ac:dyDescent="0.35">
      <c r="A24" s="50"/>
      <c r="B24" s="53"/>
      <c r="C24" s="385"/>
      <c r="D24" s="154" t="s">
        <v>118</v>
      </c>
      <c r="E24" s="255" t="s">
        <v>447</v>
      </c>
      <c r="F24" s="312"/>
      <c r="G24" s="312"/>
      <c r="H24" s="312"/>
      <c r="I24" s="312"/>
      <c r="J24" s="393"/>
      <c r="K24" s="337"/>
      <c r="L24" s="106">
        <f t="shared" si="1"/>
        <v>0</v>
      </c>
      <c r="M24" s="106">
        <f t="shared" si="2"/>
        <v>0</v>
      </c>
      <c r="N24" s="106">
        <f t="shared" si="3"/>
        <v>0</v>
      </c>
      <c r="P24" s="68"/>
      <c r="Q24" s="68"/>
      <c r="R24" s="68"/>
      <c r="S24" s="68"/>
      <c r="T24" s="68"/>
      <c r="U24" s="68"/>
      <c r="V24" s="68"/>
      <c r="W24" s="68"/>
      <c r="X24" s="68"/>
    </row>
    <row r="25" spans="1:24" ht="20.149999999999999" customHeight="1" x14ac:dyDescent="0.35">
      <c r="A25" s="50"/>
      <c r="B25" s="53"/>
      <c r="C25" s="385"/>
      <c r="D25" s="154" t="s">
        <v>118</v>
      </c>
      <c r="E25" s="255" t="s">
        <v>448</v>
      </c>
      <c r="F25" s="312"/>
      <c r="G25" s="312"/>
      <c r="H25" s="312"/>
      <c r="I25" s="312"/>
      <c r="J25" s="393"/>
      <c r="K25" s="337"/>
      <c r="L25" s="106">
        <f t="shared" si="1"/>
        <v>0</v>
      </c>
      <c r="M25" s="106">
        <f t="shared" si="2"/>
        <v>0</v>
      </c>
      <c r="N25" s="106">
        <f t="shared" si="3"/>
        <v>0</v>
      </c>
      <c r="P25" s="68"/>
      <c r="Q25" s="68"/>
      <c r="R25" s="68"/>
      <c r="S25" s="68"/>
      <c r="T25" s="68"/>
      <c r="U25" s="68"/>
      <c r="V25" s="68"/>
      <c r="W25" s="68"/>
      <c r="X25" s="68"/>
    </row>
    <row r="26" spans="1:24" ht="20.149999999999999" customHeight="1" x14ac:dyDescent="0.35">
      <c r="A26" s="50"/>
      <c r="B26" s="53"/>
      <c r="C26" s="385"/>
      <c r="D26" s="154" t="s">
        <v>118</v>
      </c>
      <c r="E26" s="155" t="s">
        <v>449</v>
      </c>
      <c r="F26" s="312"/>
      <c r="G26" s="312"/>
      <c r="H26" s="312"/>
      <c r="I26" s="312"/>
      <c r="J26" s="393"/>
      <c r="K26" s="337"/>
      <c r="L26" s="106">
        <f t="shared" si="1"/>
        <v>0</v>
      </c>
      <c r="M26" s="106">
        <f t="shared" si="2"/>
        <v>0</v>
      </c>
      <c r="N26" s="106">
        <f t="shared" si="3"/>
        <v>0</v>
      </c>
      <c r="P26" s="68"/>
      <c r="Q26" s="68"/>
      <c r="R26" s="68"/>
      <c r="S26" s="68"/>
      <c r="T26" s="68"/>
      <c r="U26" s="68"/>
      <c r="V26" s="68"/>
      <c r="W26" s="68"/>
      <c r="X26" s="68"/>
    </row>
    <row r="27" spans="1:24" ht="20.149999999999999" customHeight="1" thickBot="1" x14ac:dyDescent="0.4">
      <c r="A27" s="50"/>
      <c r="B27" s="53"/>
      <c r="C27" s="395"/>
      <c r="D27" s="217" t="s">
        <v>118</v>
      </c>
      <c r="E27" s="256" t="s">
        <v>212</v>
      </c>
      <c r="F27" s="319"/>
      <c r="G27" s="313"/>
      <c r="H27" s="313"/>
      <c r="I27" s="313"/>
      <c r="J27" s="394"/>
      <c r="K27" s="338"/>
      <c r="L27" s="106">
        <f t="shared" si="1"/>
        <v>0</v>
      </c>
      <c r="M27" s="106">
        <f t="shared" si="2"/>
        <v>0</v>
      </c>
      <c r="N27" s="106">
        <f t="shared" si="3"/>
        <v>0</v>
      </c>
      <c r="P27" s="68"/>
      <c r="Q27" s="68"/>
      <c r="R27" s="68"/>
      <c r="S27" s="68"/>
      <c r="T27" s="68"/>
      <c r="U27" s="68"/>
      <c r="V27" s="68"/>
      <c r="W27" s="68"/>
      <c r="X27" s="68"/>
    </row>
    <row r="28" spans="1:24" ht="20.149999999999999" customHeight="1" x14ac:dyDescent="0.35">
      <c r="A28" s="50"/>
      <c r="B28" s="53"/>
      <c r="C28" s="391" t="s">
        <v>213</v>
      </c>
      <c r="D28" s="218"/>
      <c r="E28" s="259" t="s">
        <v>430</v>
      </c>
      <c r="F28" s="311"/>
      <c r="G28" s="320"/>
      <c r="H28" s="320"/>
      <c r="I28" s="320"/>
      <c r="J28" s="392" t="str">
        <f t="shared" ref="J28" si="7">IFERROR(O28,"-")</f>
        <v>-</v>
      </c>
      <c r="K28" s="339"/>
      <c r="L28" s="106">
        <f t="shared" si="1"/>
        <v>0</v>
      </c>
      <c r="M28" s="106">
        <f t="shared" si="2"/>
        <v>0</v>
      </c>
      <c r="N28" s="106">
        <f t="shared" si="3"/>
        <v>0</v>
      </c>
      <c r="O28" s="106" t="str">
        <f>IFERROR(ROUND(AVERAGEIF(L28:N33,"&lt;&gt;0",L28:N33),0),"-")</f>
        <v>-</v>
      </c>
      <c r="P28" s="68"/>
      <c r="Q28" s="68"/>
      <c r="R28" s="68"/>
      <c r="S28" s="68"/>
      <c r="T28" s="68"/>
      <c r="U28" s="68"/>
      <c r="V28" s="68"/>
      <c r="W28" s="68"/>
      <c r="X28" s="68"/>
    </row>
    <row r="29" spans="1:24" ht="20.149999999999999" customHeight="1" x14ac:dyDescent="0.35">
      <c r="A29" s="50"/>
      <c r="B29" s="53"/>
      <c r="C29" s="385"/>
      <c r="D29" s="154" t="s">
        <v>118</v>
      </c>
      <c r="E29" s="255" t="s">
        <v>431</v>
      </c>
      <c r="F29" s="312"/>
      <c r="G29" s="312"/>
      <c r="H29" s="312"/>
      <c r="I29" s="312"/>
      <c r="J29" s="393"/>
      <c r="K29" s="337"/>
      <c r="L29" s="106">
        <f t="shared" si="1"/>
        <v>0</v>
      </c>
      <c r="M29" s="106">
        <f t="shared" si="2"/>
        <v>0</v>
      </c>
      <c r="N29" s="106">
        <f t="shared" si="3"/>
        <v>0</v>
      </c>
      <c r="O29" s="106"/>
      <c r="P29" s="68"/>
      <c r="Q29" s="68"/>
      <c r="R29" s="68"/>
      <c r="S29" s="68"/>
      <c r="T29" s="68"/>
      <c r="U29" s="68"/>
      <c r="V29" s="68"/>
      <c r="W29" s="68"/>
      <c r="X29" s="68"/>
    </row>
    <row r="30" spans="1:24" ht="20.149999999999999" customHeight="1" x14ac:dyDescent="0.35">
      <c r="A30" s="50"/>
      <c r="B30" s="53"/>
      <c r="C30" s="385"/>
      <c r="D30" s="154" t="s">
        <v>118</v>
      </c>
      <c r="E30" s="255" t="s">
        <v>450</v>
      </c>
      <c r="F30" s="312"/>
      <c r="G30" s="312"/>
      <c r="H30" s="312"/>
      <c r="I30" s="312"/>
      <c r="J30" s="393"/>
      <c r="K30" s="337"/>
      <c r="L30" s="106">
        <f t="shared" si="1"/>
        <v>0</v>
      </c>
      <c r="M30" s="106">
        <f t="shared" si="2"/>
        <v>0</v>
      </c>
      <c r="N30" s="106">
        <f t="shared" si="3"/>
        <v>0</v>
      </c>
      <c r="O30" s="106"/>
      <c r="P30" s="68"/>
      <c r="Q30" s="68"/>
      <c r="R30" s="68"/>
      <c r="S30" s="68"/>
      <c r="T30" s="68"/>
      <c r="U30" s="68"/>
      <c r="V30" s="68"/>
      <c r="W30" s="68"/>
      <c r="X30" s="68"/>
    </row>
    <row r="31" spans="1:24" ht="20.149999999999999" customHeight="1" x14ac:dyDescent="0.35">
      <c r="A31" s="50"/>
      <c r="B31" s="53"/>
      <c r="C31" s="385"/>
      <c r="D31" s="154" t="s">
        <v>118</v>
      </c>
      <c r="E31" s="255" t="s">
        <v>432</v>
      </c>
      <c r="F31" s="312"/>
      <c r="G31" s="312"/>
      <c r="H31" s="312"/>
      <c r="I31" s="312"/>
      <c r="J31" s="393"/>
      <c r="K31" s="337"/>
      <c r="L31" s="106">
        <f t="shared" si="1"/>
        <v>0</v>
      </c>
      <c r="M31" s="106">
        <f t="shared" si="2"/>
        <v>0</v>
      </c>
      <c r="N31" s="106">
        <f t="shared" si="3"/>
        <v>0</v>
      </c>
      <c r="P31" s="68"/>
      <c r="Q31" s="68"/>
      <c r="R31" s="68"/>
      <c r="S31" s="68"/>
      <c r="T31" s="68"/>
      <c r="U31" s="68"/>
      <c r="V31" s="68"/>
      <c r="W31" s="68"/>
      <c r="X31" s="68"/>
    </row>
    <row r="32" spans="1:24" ht="20.149999999999999" customHeight="1" x14ac:dyDescent="0.35">
      <c r="A32" s="50"/>
      <c r="B32" s="53"/>
      <c r="C32" s="385"/>
      <c r="D32" s="154" t="s">
        <v>118</v>
      </c>
      <c r="E32" s="255" t="s">
        <v>433</v>
      </c>
      <c r="F32" s="312"/>
      <c r="G32" s="312"/>
      <c r="H32" s="312"/>
      <c r="I32" s="312"/>
      <c r="J32" s="393"/>
      <c r="K32" s="337"/>
      <c r="L32" s="106">
        <f t="shared" si="1"/>
        <v>0</v>
      </c>
      <c r="M32" s="106">
        <f t="shared" si="2"/>
        <v>0</v>
      </c>
      <c r="N32" s="106">
        <f t="shared" si="3"/>
        <v>0</v>
      </c>
      <c r="O32" s="106"/>
      <c r="P32" s="68"/>
      <c r="Q32" s="68"/>
      <c r="R32" s="68"/>
      <c r="S32" s="68"/>
      <c r="T32" s="68"/>
      <c r="U32" s="68"/>
      <c r="V32" s="68"/>
      <c r="W32" s="68"/>
      <c r="X32" s="68"/>
    </row>
    <row r="33" spans="1:24" ht="20.149999999999999" customHeight="1" thickBot="1" x14ac:dyDescent="0.4">
      <c r="A33" s="50"/>
      <c r="B33" s="53"/>
      <c r="C33" s="395"/>
      <c r="D33" s="221" t="s">
        <v>118</v>
      </c>
      <c r="E33" s="255" t="s">
        <v>451</v>
      </c>
      <c r="F33" s="319"/>
      <c r="G33" s="313"/>
      <c r="H33" s="313"/>
      <c r="I33" s="313"/>
      <c r="J33" s="394"/>
      <c r="K33" s="343"/>
      <c r="L33" s="106">
        <f t="shared" si="1"/>
        <v>0</v>
      </c>
      <c r="M33" s="106">
        <f t="shared" si="2"/>
        <v>0</v>
      </c>
      <c r="N33" s="106">
        <f t="shared" si="3"/>
        <v>0</v>
      </c>
      <c r="O33" s="106"/>
      <c r="P33" s="68"/>
      <c r="Q33" s="68"/>
      <c r="R33" s="68"/>
      <c r="S33" s="68"/>
      <c r="T33" s="68"/>
      <c r="U33" s="68"/>
      <c r="V33" s="68"/>
      <c r="W33" s="68"/>
      <c r="X33" s="68"/>
    </row>
    <row r="34" spans="1:24" ht="20" x14ac:dyDescent="0.4">
      <c r="B34" s="168"/>
      <c r="C34" s="220"/>
      <c r="D34" s="171"/>
      <c r="E34" s="220"/>
      <c r="G34" s="222"/>
      <c r="H34" s="222"/>
      <c r="I34" s="222"/>
      <c r="J34" s="294"/>
      <c r="K34" s="344"/>
      <c r="L34" s="106"/>
      <c r="M34" s="106"/>
      <c r="N34" s="106">
        <f t="shared" si="3"/>
        <v>0</v>
      </c>
      <c r="O34" s="106"/>
    </row>
    <row r="35" spans="1:24" x14ac:dyDescent="0.35">
      <c r="F35" s="173"/>
      <c r="G35" s="173"/>
      <c r="H35" s="173"/>
      <c r="I35" s="173"/>
      <c r="J35" s="295"/>
      <c r="M35" s="51">
        <f>COUNTIF(O6:O33,"-")</f>
        <v>5</v>
      </c>
    </row>
    <row r="36" spans="1:24" x14ac:dyDescent="0.35">
      <c r="F36" s="173"/>
      <c r="G36" s="173"/>
      <c r="H36" s="173"/>
      <c r="I36" s="173"/>
      <c r="J36" s="295"/>
      <c r="M36" s="51">
        <f>COUNTIF(O6:O33,"&gt;0")</f>
        <v>0</v>
      </c>
      <c r="N36" s="77"/>
    </row>
    <row r="37" spans="1:24" x14ac:dyDescent="0.35">
      <c r="F37" s="173"/>
      <c r="G37" s="173"/>
      <c r="H37" s="173"/>
      <c r="I37" s="173"/>
      <c r="J37" s="295"/>
      <c r="L37" s="51" t="s">
        <v>160</v>
      </c>
      <c r="M37" s="51">
        <f>M36/(M35+M36)</f>
        <v>0</v>
      </c>
      <c r="N37" s="77">
        <f>1-M37</f>
        <v>1</v>
      </c>
    </row>
    <row r="38" spans="1:24" x14ac:dyDescent="0.35">
      <c r="F38" s="173"/>
      <c r="G38" s="173"/>
      <c r="H38" s="173"/>
      <c r="I38" s="173"/>
      <c r="J38" s="295"/>
      <c r="L38" s="106"/>
      <c r="M38" s="106"/>
      <c r="N38" s="106"/>
      <c r="O38" s="106"/>
    </row>
    <row r="39" spans="1:24" s="51" customFormat="1" ht="40.4" customHeight="1" x14ac:dyDescent="0.35">
      <c r="E39" s="118"/>
      <c r="F39" s="173"/>
      <c r="G39" s="173"/>
      <c r="H39" s="173"/>
      <c r="I39" s="173"/>
      <c r="J39" s="295"/>
      <c r="K39" s="345"/>
      <c r="L39" s="106"/>
      <c r="M39" s="106"/>
      <c r="N39" s="106"/>
      <c r="O39" s="106"/>
    </row>
    <row r="40" spans="1:24" x14ac:dyDescent="0.35">
      <c r="F40" s="173"/>
      <c r="G40" s="173"/>
      <c r="H40" s="173"/>
      <c r="I40" s="173"/>
      <c r="J40" s="295"/>
      <c r="L40" s="106"/>
      <c r="M40" s="106"/>
      <c r="N40" s="106"/>
      <c r="O40" s="106"/>
    </row>
    <row r="41" spans="1:24" x14ac:dyDescent="0.35">
      <c r="F41" s="173"/>
      <c r="G41" s="173"/>
      <c r="H41" s="173"/>
      <c r="I41" s="173"/>
      <c r="J41" s="295"/>
      <c r="L41" s="106"/>
      <c r="M41" s="106"/>
      <c r="N41" s="106"/>
      <c r="O41" s="106"/>
    </row>
    <row r="42" spans="1:24" x14ac:dyDescent="0.35">
      <c r="F42" s="173"/>
      <c r="G42" s="173"/>
      <c r="H42" s="173"/>
      <c r="I42" s="173"/>
      <c r="J42" s="295"/>
      <c r="L42" s="106"/>
      <c r="M42" s="106"/>
      <c r="N42" s="106"/>
      <c r="O42" s="106"/>
    </row>
    <row r="43" spans="1:24" x14ac:dyDescent="0.35">
      <c r="F43" s="173"/>
      <c r="G43" s="173"/>
      <c r="H43" s="173"/>
      <c r="I43" s="173"/>
      <c r="J43" s="295"/>
      <c r="L43" s="106"/>
      <c r="M43" s="106"/>
      <c r="N43" s="106"/>
      <c r="O43" s="106"/>
    </row>
    <row r="44" spans="1:24" x14ac:dyDescent="0.35">
      <c r="F44" s="173"/>
      <c r="G44" s="173"/>
      <c r="H44" s="173"/>
      <c r="I44" s="173"/>
      <c r="J44" s="295"/>
      <c r="L44" s="106"/>
      <c r="M44" s="106"/>
      <c r="N44" s="106"/>
    </row>
    <row r="45" spans="1:24" x14ac:dyDescent="0.35">
      <c r="F45" s="173"/>
      <c r="G45" s="173"/>
      <c r="H45" s="173"/>
      <c r="I45" s="173"/>
      <c r="J45" s="295"/>
      <c r="L45" s="106"/>
      <c r="M45" s="106"/>
      <c r="N45" s="106"/>
    </row>
    <row r="46" spans="1:24" x14ac:dyDescent="0.35">
      <c r="F46" s="173"/>
      <c r="G46" s="173"/>
      <c r="H46" s="173"/>
      <c r="I46" s="173"/>
      <c r="J46" s="295"/>
      <c r="L46" s="106"/>
      <c r="M46" s="106"/>
      <c r="N46" s="106"/>
    </row>
    <row r="47" spans="1:24" x14ac:dyDescent="0.35">
      <c r="F47" s="173"/>
      <c r="G47" s="173"/>
      <c r="H47" s="173"/>
      <c r="I47" s="173"/>
      <c r="J47" s="295"/>
    </row>
    <row r="48" spans="1:24" x14ac:dyDescent="0.35">
      <c r="F48" s="173"/>
      <c r="G48" s="173"/>
      <c r="H48" s="173"/>
      <c r="I48" s="173"/>
      <c r="J48" s="295"/>
    </row>
    <row r="49" spans="5:11" x14ac:dyDescent="0.35">
      <c r="F49" s="173"/>
      <c r="G49" s="173"/>
      <c r="H49" s="173"/>
      <c r="I49" s="173"/>
      <c r="J49" s="295"/>
    </row>
    <row r="50" spans="5:11" x14ac:dyDescent="0.35">
      <c r="F50" s="173"/>
      <c r="G50" s="173"/>
      <c r="H50" s="173"/>
      <c r="I50" s="173"/>
      <c r="J50" s="295"/>
    </row>
    <row r="51" spans="5:11" s="51" customFormat="1" ht="44.9" customHeight="1" x14ac:dyDescent="0.35">
      <c r="E51" s="118"/>
      <c r="F51" s="173"/>
      <c r="G51" s="173"/>
      <c r="H51" s="173"/>
      <c r="I51" s="173"/>
      <c r="J51" s="295"/>
      <c r="K51" s="345"/>
    </row>
    <row r="52" spans="5:11" x14ac:dyDescent="0.35">
      <c r="F52" s="173"/>
      <c r="G52" s="173"/>
      <c r="H52" s="173"/>
      <c r="I52" s="173"/>
      <c r="J52" s="295"/>
    </row>
    <row r="53" spans="5:11" x14ac:dyDescent="0.35">
      <c r="F53" s="173"/>
      <c r="G53" s="173"/>
      <c r="H53" s="173"/>
      <c r="I53" s="173"/>
      <c r="J53" s="295"/>
    </row>
    <row r="54" spans="5:11" x14ac:dyDescent="0.35">
      <c r="F54" s="173"/>
      <c r="G54" s="173"/>
      <c r="H54" s="173"/>
      <c r="I54" s="173"/>
      <c r="J54" s="295"/>
    </row>
    <row r="55" spans="5:11" x14ac:dyDescent="0.35">
      <c r="F55" s="173"/>
      <c r="G55" s="173"/>
      <c r="H55" s="173"/>
      <c r="I55" s="173"/>
      <c r="J55" s="295"/>
    </row>
    <row r="56" spans="5:11" x14ac:dyDescent="0.35">
      <c r="F56" s="173"/>
      <c r="G56" s="173"/>
      <c r="H56" s="173"/>
      <c r="I56" s="173"/>
      <c r="J56" s="295"/>
    </row>
    <row r="57" spans="5:11" x14ac:dyDescent="0.35">
      <c r="F57" s="173"/>
      <c r="G57" s="173"/>
      <c r="H57" s="173"/>
      <c r="I57" s="173"/>
      <c r="J57" s="295"/>
    </row>
    <row r="58" spans="5:11" x14ac:dyDescent="0.35">
      <c r="F58" s="173"/>
      <c r="G58" s="173"/>
      <c r="H58" s="173"/>
      <c r="I58" s="173"/>
      <c r="J58" s="295"/>
    </row>
    <row r="59" spans="5:11" x14ac:dyDescent="0.35">
      <c r="F59" s="173"/>
      <c r="G59" s="173"/>
      <c r="H59" s="173"/>
      <c r="I59" s="173"/>
      <c r="J59" s="295"/>
    </row>
    <row r="60" spans="5:11" x14ac:dyDescent="0.35">
      <c r="F60" s="173"/>
      <c r="G60" s="173"/>
      <c r="H60" s="173"/>
      <c r="I60" s="173"/>
      <c r="J60" s="295"/>
    </row>
    <row r="61" spans="5:11" x14ac:dyDescent="0.35">
      <c r="F61" s="173"/>
      <c r="G61" s="173"/>
      <c r="H61" s="173"/>
      <c r="I61" s="173"/>
      <c r="J61" s="295"/>
    </row>
    <row r="62" spans="5:11" x14ac:dyDescent="0.35">
      <c r="F62" s="173"/>
      <c r="G62" s="173"/>
      <c r="H62" s="173"/>
      <c r="I62" s="173"/>
      <c r="J62" s="295"/>
    </row>
    <row r="63" spans="5:11" x14ac:dyDescent="0.35">
      <c r="F63" s="173"/>
      <c r="G63" s="173"/>
      <c r="H63" s="173"/>
      <c r="I63" s="173"/>
      <c r="J63" s="295"/>
    </row>
    <row r="64" spans="5:11" x14ac:dyDescent="0.35">
      <c r="F64" s="173"/>
      <c r="G64" s="173"/>
      <c r="H64" s="173"/>
      <c r="I64" s="173"/>
      <c r="J64" s="295"/>
    </row>
    <row r="65" spans="6:10" x14ac:dyDescent="0.35">
      <c r="F65" s="173"/>
      <c r="G65" s="173"/>
      <c r="H65" s="173"/>
      <c r="I65" s="173"/>
      <c r="J65" s="295"/>
    </row>
    <row r="66" spans="6:10" x14ac:dyDescent="0.35">
      <c r="F66" s="173"/>
      <c r="G66" s="173"/>
      <c r="H66" s="173"/>
      <c r="I66" s="173"/>
      <c r="J66" s="295"/>
    </row>
    <row r="67" spans="6:10" x14ac:dyDescent="0.35">
      <c r="F67" s="173"/>
      <c r="G67" s="173"/>
      <c r="H67" s="173"/>
      <c r="I67" s="173"/>
      <c r="J67" s="295"/>
    </row>
    <row r="68" spans="6:10" x14ac:dyDescent="0.35">
      <c r="F68" s="173"/>
      <c r="G68" s="173"/>
      <c r="H68" s="173"/>
      <c r="I68" s="173"/>
      <c r="J68" s="295"/>
    </row>
    <row r="69" spans="6:10" x14ac:dyDescent="0.35">
      <c r="F69" s="173"/>
      <c r="G69" s="173"/>
      <c r="H69" s="173"/>
      <c r="I69" s="173"/>
      <c r="J69" s="295"/>
    </row>
    <row r="70" spans="6:10" x14ac:dyDescent="0.35">
      <c r="F70" s="173"/>
      <c r="G70" s="173"/>
      <c r="H70" s="173"/>
      <c r="I70" s="173"/>
      <c r="J70" s="295"/>
    </row>
    <row r="71" spans="6:10" x14ac:dyDescent="0.35">
      <c r="F71" s="173"/>
      <c r="G71" s="173"/>
      <c r="H71" s="173"/>
      <c r="I71" s="173"/>
      <c r="J71" s="295"/>
    </row>
    <row r="72" spans="6:10" x14ac:dyDescent="0.35">
      <c r="F72" s="173"/>
      <c r="G72" s="173"/>
      <c r="H72" s="173"/>
      <c r="I72" s="173"/>
      <c r="J72" s="295"/>
    </row>
    <row r="73" spans="6:10" x14ac:dyDescent="0.35">
      <c r="F73" s="173"/>
      <c r="G73" s="173"/>
      <c r="H73" s="173"/>
      <c r="I73" s="173"/>
      <c r="J73" s="295"/>
    </row>
    <row r="74" spans="6:10" x14ac:dyDescent="0.35">
      <c r="F74" s="173"/>
      <c r="G74" s="173"/>
      <c r="H74" s="173"/>
      <c r="I74" s="173"/>
      <c r="J74" s="295"/>
    </row>
    <row r="75" spans="6:10" x14ac:dyDescent="0.35">
      <c r="F75" s="173"/>
      <c r="G75" s="173"/>
      <c r="H75" s="173"/>
      <c r="I75" s="173"/>
      <c r="J75" s="295"/>
    </row>
    <row r="76" spans="6:10" x14ac:dyDescent="0.35">
      <c r="F76" s="173"/>
      <c r="G76" s="173"/>
      <c r="H76" s="173"/>
      <c r="I76" s="173"/>
      <c r="J76" s="295"/>
    </row>
    <row r="77" spans="6:10" x14ac:dyDescent="0.35">
      <c r="F77" s="173"/>
      <c r="G77" s="173"/>
      <c r="H77" s="173"/>
      <c r="I77" s="173"/>
      <c r="J77" s="295"/>
    </row>
    <row r="78" spans="6:10" x14ac:dyDescent="0.35">
      <c r="F78" s="173"/>
      <c r="G78" s="173"/>
      <c r="H78" s="173"/>
      <c r="I78" s="173"/>
      <c r="J78" s="295"/>
    </row>
    <row r="79" spans="6:10" x14ac:dyDescent="0.35">
      <c r="F79" s="173"/>
      <c r="G79" s="173"/>
      <c r="H79" s="173"/>
      <c r="I79" s="173"/>
      <c r="J79" s="295"/>
    </row>
    <row r="80" spans="6:10" x14ac:dyDescent="0.35">
      <c r="F80" s="173"/>
      <c r="G80" s="173"/>
      <c r="H80" s="173"/>
      <c r="I80" s="173"/>
      <c r="J80" s="295"/>
    </row>
    <row r="81" spans="6:10" x14ac:dyDescent="0.35">
      <c r="F81" s="173"/>
      <c r="G81" s="173"/>
      <c r="H81" s="173"/>
      <c r="I81" s="173"/>
      <c r="J81" s="295"/>
    </row>
    <row r="82" spans="6:10" x14ac:dyDescent="0.35">
      <c r="F82" s="173"/>
      <c r="G82" s="173"/>
      <c r="H82" s="173"/>
      <c r="I82" s="173"/>
      <c r="J82" s="295"/>
    </row>
    <row r="83" spans="6:10" x14ac:dyDescent="0.35">
      <c r="F83" s="173"/>
      <c r="G83" s="173"/>
      <c r="H83" s="173"/>
      <c r="I83" s="173"/>
      <c r="J83" s="295"/>
    </row>
    <row r="84" spans="6:10" x14ac:dyDescent="0.35">
      <c r="F84" s="173"/>
      <c r="G84" s="173"/>
      <c r="H84" s="173"/>
      <c r="I84" s="173"/>
      <c r="J84" s="295"/>
    </row>
    <row r="85" spans="6:10" x14ac:dyDescent="0.35">
      <c r="F85" s="173"/>
      <c r="G85" s="173"/>
      <c r="H85" s="173"/>
      <c r="I85" s="173"/>
      <c r="J85" s="295"/>
    </row>
    <row r="86" spans="6:10" x14ac:dyDescent="0.35">
      <c r="F86" s="173"/>
      <c r="G86" s="173"/>
      <c r="H86" s="173"/>
      <c r="I86" s="173"/>
      <c r="J86" s="295"/>
    </row>
    <row r="87" spans="6:10" x14ac:dyDescent="0.35">
      <c r="F87" s="173"/>
      <c r="G87" s="173"/>
      <c r="H87" s="173"/>
      <c r="I87" s="173"/>
      <c r="J87" s="295"/>
    </row>
    <row r="88" spans="6:10" x14ac:dyDescent="0.35">
      <c r="F88" s="173"/>
      <c r="G88" s="173"/>
      <c r="H88" s="173"/>
      <c r="I88" s="173"/>
      <c r="J88" s="295"/>
    </row>
    <row r="89" spans="6:10" x14ac:dyDescent="0.35">
      <c r="F89" s="173"/>
      <c r="G89" s="173"/>
      <c r="H89" s="173"/>
      <c r="I89" s="173"/>
      <c r="J89" s="295"/>
    </row>
    <row r="90" spans="6:10" x14ac:dyDescent="0.35">
      <c r="F90" s="173"/>
      <c r="G90" s="173"/>
      <c r="H90" s="173"/>
      <c r="I90" s="173"/>
      <c r="J90" s="295"/>
    </row>
    <row r="91" spans="6:10" x14ac:dyDescent="0.35">
      <c r="F91" s="173"/>
      <c r="G91" s="173"/>
      <c r="H91" s="173"/>
      <c r="I91" s="173"/>
      <c r="J91" s="295"/>
    </row>
    <row r="92" spans="6:10" x14ac:dyDescent="0.35">
      <c r="F92" s="173"/>
      <c r="G92" s="173"/>
      <c r="H92" s="173"/>
      <c r="I92" s="173"/>
      <c r="J92" s="295"/>
    </row>
    <row r="93" spans="6:10" x14ac:dyDescent="0.35">
      <c r="F93" s="173"/>
      <c r="G93" s="173"/>
      <c r="H93" s="173"/>
      <c r="I93" s="173"/>
      <c r="J93" s="295"/>
    </row>
    <row r="94" spans="6:10" x14ac:dyDescent="0.35">
      <c r="F94" s="173"/>
      <c r="G94" s="173"/>
      <c r="H94" s="173"/>
      <c r="I94" s="173"/>
      <c r="J94" s="295"/>
    </row>
    <row r="95" spans="6:10" x14ac:dyDescent="0.35">
      <c r="F95" s="173"/>
      <c r="G95" s="173"/>
      <c r="H95" s="173"/>
      <c r="I95" s="173"/>
      <c r="J95" s="295"/>
    </row>
    <row r="96" spans="6:10" x14ac:dyDescent="0.35">
      <c r="F96" s="173"/>
      <c r="G96" s="173"/>
      <c r="H96" s="173"/>
      <c r="I96" s="173"/>
      <c r="J96" s="295"/>
    </row>
    <row r="97" spans="6:10" x14ac:dyDescent="0.35">
      <c r="F97" s="173"/>
      <c r="G97" s="173"/>
      <c r="H97" s="173"/>
      <c r="I97" s="173"/>
      <c r="J97" s="295"/>
    </row>
    <row r="98" spans="6:10" x14ac:dyDescent="0.35">
      <c r="F98" s="173"/>
      <c r="G98" s="173"/>
      <c r="H98" s="173"/>
      <c r="I98" s="173"/>
      <c r="J98" s="295"/>
    </row>
    <row r="99" spans="6:10" x14ac:dyDescent="0.35">
      <c r="F99" s="173"/>
      <c r="G99" s="173"/>
      <c r="H99" s="173"/>
      <c r="I99" s="173"/>
      <c r="J99" s="295"/>
    </row>
    <row r="100" spans="6:10" x14ac:dyDescent="0.35">
      <c r="F100" s="173"/>
      <c r="G100" s="173"/>
      <c r="H100" s="173"/>
      <c r="I100" s="173"/>
      <c r="J100" s="295"/>
    </row>
    <row r="101" spans="6:10" x14ac:dyDescent="0.35">
      <c r="F101" s="173"/>
      <c r="G101" s="173"/>
      <c r="H101" s="173"/>
      <c r="I101" s="173"/>
      <c r="J101" s="295"/>
    </row>
    <row r="102" spans="6:10" x14ac:dyDescent="0.35">
      <c r="F102" s="173"/>
      <c r="G102" s="173"/>
      <c r="H102" s="173"/>
      <c r="I102" s="173"/>
      <c r="J102" s="295"/>
    </row>
    <row r="103" spans="6:10" x14ac:dyDescent="0.35">
      <c r="F103" s="173"/>
      <c r="G103" s="173"/>
      <c r="H103" s="173"/>
      <c r="I103" s="173"/>
      <c r="J103" s="295"/>
    </row>
    <row r="104" spans="6:10" x14ac:dyDescent="0.35">
      <c r="F104" s="173"/>
      <c r="G104" s="173"/>
      <c r="H104" s="173"/>
      <c r="I104" s="173"/>
      <c r="J104" s="295"/>
    </row>
    <row r="105" spans="6:10" x14ac:dyDescent="0.35">
      <c r="F105" s="173"/>
      <c r="G105" s="173"/>
      <c r="H105" s="173"/>
      <c r="I105" s="173"/>
      <c r="J105" s="295"/>
    </row>
    <row r="106" spans="6:10" x14ac:dyDescent="0.35">
      <c r="F106" s="173"/>
      <c r="G106" s="173"/>
      <c r="H106" s="173"/>
      <c r="I106" s="173"/>
      <c r="J106" s="295"/>
    </row>
    <row r="107" spans="6:10" x14ac:dyDescent="0.35">
      <c r="F107" s="173"/>
      <c r="G107" s="173"/>
      <c r="H107" s="173"/>
      <c r="I107" s="173"/>
      <c r="J107" s="295"/>
    </row>
    <row r="108" spans="6:10" x14ac:dyDescent="0.35">
      <c r="F108" s="173"/>
      <c r="G108" s="173"/>
      <c r="H108" s="173"/>
      <c r="I108" s="173"/>
      <c r="J108" s="295"/>
    </row>
    <row r="109" spans="6:10" x14ac:dyDescent="0.35">
      <c r="F109" s="173"/>
      <c r="G109" s="173"/>
      <c r="H109" s="173"/>
      <c r="I109" s="173"/>
      <c r="J109" s="295"/>
    </row>
    <row r="110" spans="6:10" x14ac:dyDescent="0.35">
      <c r="F110" s="173"/>
      <c r="G110" s="173"/>
      <c r="H110" s="173"/>
      <c r="I110" s="173"/>
      <c r="J110" s="295"/>
    </row>
    <row r="111" spans="6:10" x14ac:dyDescent="0.35">
      <c r="F111" s="173"/>
      <c r="G111" s="173"/>
      <c r="H111" s="173"/>
      <c r="I111" s="173"/>
      <c r="J111" s="295"/>
    </row>
    <row r="112" spans="6:10" x14ac:dyDescent="0.35">
      <c r="F112" s="173"/>
      <c r="G112" s="173"/>
      <c r="H112" s="173"/>
      <c r="I112" s="173"/>
      <c r="J112" s="295"/>
    </row>
    <row r="113" spans="6:10" x14ac:dyDescent="0.35">
      <c r="F113" s="173"/>
      <c r="G113" s="173"/>
      <c r="H113" s="173"/>
      <c r="I113" s="173"/>
      <c r="J113" s="295"/>
    </row>
    <row r="114" spans="6:10" x14ac:dyDescent="0.35">
      <c r="F114" s="173"/>
      <c r="G114" s="173"/>
      <c r="H114" s="173"/>
      <c r="I114" s="173"/>
      <c r="J114" s="295"/>
    </row>
    <row r="115" spans="6:10" x14ac:dyDescent="0.35">
      <c r="F115" s="173"/>
      <c r="G115" s="173"/>
      <c r="H115" s="173"/>
      <c r="I115" s="173"/>
      <c r="J115" s="295"/>
    </row>
    <row r="116" spans="6:10" x14ac:dyDescent="0.35">
      <c r="F116" s="173"/>
      <c r="G116" s="173"/>
      <c r="H116" s="173"/>
      <c r="I116" s="173"/>
      <c r="J116" s="295"/>
    </row>
    <row r="117" spans="6:10" x14ac:dyDescent="0.35">
      <c r="F117" s="173"/>
      <c r="G117" s="173"/>
      <c r="H117" s="173"/>
      <c r="I117" s="173"/>
      <c r="J117" s="295"/>
    </row>
    <row r="118" spans="6:10" x14ac:dyDescent="0.35">
      <c r="F118" s="173"/>
      <c r="G118" s="173"/>
      <c r="H118" s="173"/>
      <c r="I118" s="173"/>
      <c r="J118" s="295"/>
    </row>
    <row r="119" spans="6:10" x14ac:dyDescent="0.35">
      <c r="F119" s="173"/>
      <c r="G119" s="173"/>
      <c r="H119" s="173"/>
      <c r="I119" s="173"/>
      <c r="J119" s="295"/>
    </row>
    <row r="120" spans="6:10" x14ac:dyDescent="0.35">
      <c r="F120" s="173"/>
      <c r="G120" s="173"/>
      <c r="H120" s="173"/>
      <c r="I120" s="173"/>
      <c r="J120" s="295"/>
    </row>
    <row r="121" spans="6:10" x14ac:dyDescent="0.35">
      <c r="F121" s="173"/>
      <c r="G121" s="173"/>
      <c r="H121" s="173"/>
      <c r="I121" s="173"/>
      <c r="J121" s="295"/>
    </row>
    <row r="122" spans="6:10" x14ac:dyDescent="0.35">
      <c r="F122" s="173"/>
      <c r="G122" s="173"/>
      <c r="H122" s="173"/>
      <c r="I122" s="173"/>
      <c r="J122" s="295"/>
    </row>
    <row r="123" spans="6:10" x14ac:dyDescent="0.35">
      <c r="F123" s="173"/>
      <c r="G123" s="173"/>
      <c r="H123" s="173"/>
      <c r="I123" s="173"/>
      <c r="J123" s="295"/>
    </row>
    <row r="124" spans="6:10" x14ac:dyDescent="0.35">
      <c r="F124" s="173"/>
      <c r="G124" s="173"/>
      <c r="H124" s="173"/>
      <c r="I124" s="173"/>
      <c r="J124" s="295"/>
    </row>
    <row r="125" spans="6:10" x14ac:dyDescent="0.35">
      <c r="F125" s="173"/>
      <c r="G125" s="173"/>
      <c r="H125" s="173"/>
      <c r="I125" s="173"/>
      <c r="J125" s="295"/>
    </row>
    <row r="126" spans="6:10" x14ac:dyDescent="0.35">
      <c r="F126" s="173"/>
      <c r="G126" s="173"/>
      <c r="H126" s="173"/>
      <c r="I126" s="173"/>
      <c r="J126" s="295"/>
    </row>
    <row r="127" spans="6:10" x14ac:dyDescent="0.35">
      <c r="F127" s="173"/>
      <c r="G127" s="173"/>
      <c r="H127" s="173"/>
      <c r="I127" s="173"/>
      <c r="J127" s="295"/>
    </row>
    <row r="128" spans="6:10" x14ac:dyDescent="0.35">
      <c r="F128" s="173"/>
      <c r="G128" s="173"/>
      <c r="H128" s="173"/>
      <c r="I128" s="173"/>
      <c r="J128" s="295"/>
    </row>
    <row r="129" spans="6:10" x14ac:dyDescent="0.35">
      <c r="F129" s="173"/>
      <c r="G129" s="173"/>
      <c r="H129" s="173"/>
      <c r="I129" s="173"/>
      <c r="J129" s="295"/>
    </row>
    <row r="130" spans="6:10" x14ac:dyDescent="0.35">
      <c r="F130" s="173"/>
      <c r="G130" s="173"/>
      <c r="H130" s="173"/>
      <c r="I130" s="173"/>
      <c r="J130" s="295"/>
    </row>
    <row r="131" spans="6:10" x14ac:dyDescent="0.35">
      <c r="F131" s="173"/>
      <c r="G131" s="173"/>
      <c r="H131" s="173"/>
      <c r="I131" s="173"/>
      <c r="J131" s="295"/>
    </row>
    <row r="132" spans="6:10" x14ac:dyDescent="0.35">
      <c r="F132" s="173"/>
      <c r="G132" s="173"/>
      <c r="H132" s="173"/>
      <c r="I132" s="173"/>
      <c r="J132" s="295"/>
    </row>
    <row r="133" spans="6:10" x14ac:dyDescent="0.35">
      <c r="F133" s="173"/>
      <c r="G133" s="173"/>
      <c r="H133" s="173"/>
      <c r="I133" s="173"/>
      <c r="J133" s="295"/>
    </row>
    <row r="134" spans="6:10" x14ac:dyDescent="0.35">
      <c r="F134" s="173"/>
      <c r="G134" s="173"/>
      <c r="H134" s="173"/>
      <c r="I134" s="173"/>
      <c r="J134" s="295"/>
    </row>
    <row r="135" spans="6:10" x14ac:dyDescent="0.35">
      <c r="F135" s="173"/>
      <c r="G135" s="173"/>
      <c r="H135" s="173"/>
      <c r="I135" s="173"/>
      <c r="J135" s="295"/>
    </row>
    <row r="136" spans="6:10" x14ac:dyDescent="0.35">
      <c r="F136" s="173"/>
      <c r="G136" s="173"/>
      <c r="H136" s="173"/>
      <c r="I136" s="173"/>
      <c r="J136" s="295"/>
    </row>
    <row r="137" spans="6:10" x14ac:dyDescent="0.35">
      <c r="F137" s="173"/>
      <c r="G137" s="173"/>
      <c r="H137" s="173"/>
      <c r="I137" s="173"/>
      <c r="J137" s="295"/>
    </row>
    <row r="138" spans="6:10" x14ac:dyDescent="0.35">
      <c r="F138" s="173"/>
      <c r="G138" s="173"/>
      <c r="H138" s="173"/>
      <c r="I138" s="173"/>
      <c r="J138" s="295"/>
    </row>
    <row r="139" spans="6:10" x14ac:dyDescent="0.35">
      <c r="F139" s="173"/>
      <c r="G139" s="173"/>
      <c r="H139" s="173"/>
      <c r="I139" s="173"/>
      <c r="J139" s="295"/>
    </row>
    <row r="140" spans="6:10" x14ac:dyDescent="0.35">
      <c r="F140" s="173"/>
      <c r="G140" s="173"/>
      <c r="H140" s="173"/>
      <c r="I140" s="173"/>
      <c r="J140" s="295"/>
    </row>
    <row r="141" spans="6:10" x14ac:dyDescent="0.35">
      <c r="F141" s="173"/>
      <c r="G141" s="173"/>
      <c r="H141" s="173"/>
      <c r="I141" s="173"/>
      <c r="J141" s="295"/>
    </row>
    <row r="142" spans="6:10" x14ac:dyDescent="0.35">
      <c r="F142" s="173"/>
      <c r="G142" s="173"/>
      <c r="H142" s="173"/>
      <c r="I142" s="173"/>
      <c r="J142" s="295"/>
    </row>
    <row r="143" spans="6:10" x14ac:dyDescent="0.35">
      <c r="F143" s="173"/>
      <c r="G143" s="173"/>
      <c r="H143" s="173"/>
      <c r="I143" s="173"/>
      <c r="J143" s="295"/>
    </row>
    <row r="144" spans="6:10" x14ac:dyDescent="0.35">
      <c r="F144" s="173"/>
      <c r="G144" s="173"/>
      <c r="H144" s="173"/>
      <c r="I144" s="173"/>
      <c r="J144" s="295"/>
    </row>
    <row r="145" spans="6:10" x14ac:dyDescent="0.35">
      <c r="F145" s="173"/>
      <c r="G145" s="173"/>
      <c r="H145" s="173"/>
      <c r="I145" s="173"/>
      <c r="J145" s="295"/>
    </row>
    <row r="146" spans="6:10" x14ac:dyDescent="0.35">
      <c r="F146" s="173"/>
      <c r="G146" s="173"/>
      <c r="H146" s="173"/>
      <c r="I146" s="173"/>
      <c r="J146" s="295"/>
    </row>
    <row r="147" spans="6:10" x14ac:dyDescent="0.35">
      <c r="F147" s="173"/>
      <c r="G147" s="173"/>
      <c r="H147" s="173"/>
      <c r="I147" s="173"/>
      <c r="J147" s="295"/>
    </row>
    <row r="148" spans="6:10" x14ac:dyDescent="0.35">
      <c r="F148" s="173"/>
      <c r="G148" s="173"/>
      <c r="H148" s="173"/>
      <c r="I148" s="173"/>
      <c r="J148" s="295"/>
    </row>
    <row r="149" spans="6:10" x14ac:dyDescent="0.35">
      <c r="F149" s="173"/>
      <c r="G149" s="173"/>
      <c r="H149" s="173"/>
      <c r="I149" s="173"/>
      <c r="J149" s="295"/>
    </row>
    <row r="150" spans="6:10" x14ac:dyDescent="0.35">
      <c r="F150" s="173"/>
      <c r="G150" s="173"/>
      <c r="H150" s="173"/>
      <c r="I150" s="173"/>
      <c r="J150" s="295"/>
    </row>
    <row r="151" spans="6:10" x14ac:dyDescent="0.35">
      <c r="F151" s="173"/>
      <c r="G151" s="173"/>
      <c r="H151" s="173"/>
      <c r="I151" s="173"/>
      <c r="J151" s="295"/>
    </row>
    <row r="152" spans="6:10" x14ac:dyDescent="0.35">
      <c r="F152" s="173"/>
      <c r="G152" s="173"/>
      <c r="H152" s="173"/>
      <c r="I152" s="173"/>
      <c r="J152" s="295"/>
    </row>
    <row r="153" spans="6:10" x14ac:dyDescent="0.35">
      <c r="F153" s="173"/>
      <c r="G153" s="173"/>
      <c r="H153" s="173"/>
      <c r="I153" s="173"/>
      <c r="J153" s="295"/>
    </row>
    <row r="154" spans="6:10" x14ac:dyDescent="0.35">
      <c r="F154" s="173"/>
      <c r="G154" s="173"/>
      <c r="H154" s="173"/>
      <c r="I154" s="173"/>
      <c r="J154" s="295"/>
    </row>
    <row r="155" spans="6:10" x14ac:dyDescent="0.35">
      <c r="F155" s="173"/>
      <c r="G155" s="173"/>
      <c r="H155" s="173"/>
      <c r="I155" s="173"/>
      <c r="J155" s="295"/>
    </row>
    <row r="156" spans="6:10" x14ac:dyDescent="0.35">
      <c r="F156" s="173"/>
      <c r="G156" s="173"/>
      <c r="H156" s="173"/>
      <c r="I156" s="173"/>
      <c r="J156" s="295"/>
    </row>
    <row r="157" spans="6:10" x14ac:dyDescent="0.35">
      <c r="F157" s="173"/>
      <c r="G157" s="173"/>
      <c r="H157" s="173"/>
      <c r="I157" s="173"/>
      <c r="J157" s="295"/>
    </row>
    <row r="158" spans="6:10" x14ac:dyDescent="0.35">
      <c r="F158" s="173"/>
      <c r="G158" s="173"/>
      <c r="H158" s="173"/>
      <c r="I158" s="173"/>
      <c r="J158" s="295"/>
    </row>
    <row r="159" spans="6:10" x14ac:dyDescent="0.35">
      <c r="F159" s="173"/>
      <c r="G159" s="173"/>
      <c r="H159" s="173"/>
      <c r="I159" s="173"/>
      <c r="J159" s="295"/>
    </row>
    <row r="160" spans="6:10" x14ac:dyDescent="0.35">
      <c r="F160" s="173"/>
      <c r="G160" s="173"/>
      <c r="H160" s="173"/>
      <c r="I160" s="173"/>
      <c r="J160" s="295"/>
    </row>
    <row r="161" spans="6:10" x14ac:dyDescent="0.35">
      <c r="F161" s="173"/>
      <c r="G161" s="173"/>
      <c r="H161" s="173"/>
      <c r="I161" s="173"/>
      <c r="J161" s="295"/>
    </row>
    <row r="162" spans="6:10" x14ac:dyDescent="0.35">
      <c r="F162" s="173"/>
      <c r="G162" s="173"/>
      <c r="H162" s="173"/>
      <c r="I162" s="173"/>
      <c r="J162" s="295"/>
    </row>
    <row r="163" spans="6:10" x14ac:dyDescent="0.35">
      <c r="F163" s="173"/>
      <c r="G163" s="173"/>
      <c r="H163" s="173"/>
      <c r="I163" s="173"/>
      <c r="J163" s="295"/>
    </row>
    <row r="164" spans="6:10" x14ac:dyDescent="0.35">
      <c r="F164" s="173"/>
      <c r="G164" s="173"/>
      <c r="H164" s="173"/>
      <c r="I164" s="173"/>
      <c r="J164" s="295"/>
    </row>
    <row r="165" spans="6:10" x14ac:dyDescent="0.35">
      <c r="F165" s="173"/>
      <c r="G165" s="173"/>
      <c r="H165" s="173"/>
      <c r="I165" s="173"/>
      <c r="J165" s="295"/>
    </row>
    <row r="166" spans="6:10" x14ac:dyDescent="0.35">
      <c r="F166" s="173"/>
      <c r="G166" s="173"/>
      <c r="H166" s="173"/>
      <c r="I166" s="173"/>
      <c r="J166" s="295"/>
    </row>
    <row r="167" spans="6:10" x14ac:dyDescent="0.35">
      <c r="F167" s="173"/>
      <c r="G167" s="173"/>
      <c r="H167" s="173"/>
      <c r="I167" s="173"/>
      <c r="J167" s="295"/>
    </row>
    <row r="168" spans="6:10" x14ac:dyDescent="0.35">
      <c r="F168" s="173"/>
      <c r="G168" s="173"/>
      <c r="H168" s="173"/>
      <c r="I168" s="173"/>
      <c r="J168" s="295"/>
    </row>
    <row r="169" spans="6:10" x14ac:dyDescent="0.35">
      <c r="F169" s="173"/>
      <c r="G169" s="173"/>
      <c r="H169" s="173"/>
      <c r="I169" s="173"/>
      <c r="J169" s="295"/>
    </row>
    <row r="170" spans="6:10" x14ac:dyDescent="0.35">
      <c r="F170" s="173"/>
      <c r="G170" s="173"/>
      <c r="H170" s="173"/>
      <c r="I170" s="173"/>
      <c r="J170" s="295"/>
    </row>
    <row r="171" spans="6:10" x14ac:dyDescent="0.35">
      <c r="F171" s="173"/>
      <c r="G171" s="173"/>
      <c r="H171" s="173"/>
      <c r="I171" s="173"/>
      <c r="J171" s="295"/>
    </row>
    <row r="172" spans="6:10" x14ac:dyDescent="0.35">
      <c r="F172" s="173"/>
      <c r="G172" s="173"/>
      <c r="H172" s="173"/>
      <c r="I172" s="173"/>
      <c r="J172" s="295"/>
    </row>
    <row r="173" spans="6:10" x14ac:dyDescent="0.35">
      <c r="F173" s="173"/>
      <c r="G173" s="173"/>
      <c r="H173" s="173"/>
      <c r="I173" s="173"/>
      <c r="J173" s="295"/>
    </row>
    <row r="174" spans="6:10" x14ac:dyDescent="0.35">
      <c r="F174" s="173"/>
      <c r="G174" s="173"/>
      <c r="H174" s="173"/>
      <c r="I174" s="173"/>
      <c r="J174" s="295"/>
    </row>
    <row r="175" spans="6:10" x14ac:dyDescent="0.35">
      <c r="F175" s="173"/>
      <c r="G175" s="173"/>
      <c r="H175" s="173"/>
      <c r="I175" s="173"/>
      <c r="J175" s="295"/>
    </row>
    <row r="176" spans="6:10" x14ac:dyDescent="0.35">
      <c r="F176" s="173"/>
      <c r="G176" s="173"/>
      <c r="H176" s="173"/>
      <c r="I176" s="173"/>
      <c r="J176" s="295"/>
    </row>
    <row r="177" spans="6:10" x14ac:dyDescent="0.35">
      <c r="F177" s="173"/>
      <c r="G177" s="173"/>
      <c r="H177" s="173"/>
      <c r="I177" s="173"/>
      <c r="J177" s="295"/>
    </row>
    <row r="178" spans="6:10" x14ac:dyDescent="0.35">
      <c r="F178" s="173"/>
      <c r="G178" s="173"/>
      <c r="H178" s="173"/>
      <c r="I178" s="173"/>
      <c r="J178" s="295"/>
    </row>
    <row r="179" spans="6:10" x14ac:dyDescent="0.35">
      <c r="F179" s="173"/>
      <c r="G179" s="173"/>
      <c r="H179" s="173"/>
      <c r="I179" s="173"/>
      <c r="J179" s="295"/>
    </row>
    <row r="180" spans="6:10" x14ac:dyDescent="0.35">
      <c r="F180" s="173"/>
      <c r="G180" s="173"/>
      <c r="H180" s="173"/>
      <c r="I180" s="173"/>
      <c r="J180" s="295"/>
    </row>
    <row r="181" spans="6:10" x14ac:dyDescent="0.35">
      <c r="F181" s="173"/>
      <c r="G181" s="173"/>
      <c r="H181" s="173"/>
      <c r="I181" s="173"/>
      <c r="J181" s="295"/>
    </row>
    <row r="182" spans="6:10" x14ac:dyDescent="0.35">
      <c r="F182" s="173"/>
      <c r="G182" s="173"/>
      <c r="H182" s="173"/>
      <c r="I182" s="173"/>
      <c r="J182" s="295"/>
    </row>
    <row r="183" spans="6:10" x14ac:dyDescent="0.35">
      <c r="F183" s="173"/>
      <c r="G183" s="173"/>
      <c r="H183" s="173"/>
      <c r="I183" s="173"/>
      <c r="J183" s="295"/>
    </row>
    <row r="184" spans="6:10" x14ac:dyDescent="0.35">
      <c r="F184" s="173"/>
      <c r="G184" s="173"/>
      <c r="H184" s="173"/>
      <c r="I184" s="173"/>
      <c r="J184" s="295"/>
    </row>
    <row r="185" spans="6:10" x14ac:dyDescent="0.35">
      <c r="F185" s="173"/>
      <c r="G185" s="173"/>
      <c r="H185" s="173"/>
      <c r="I185" s="173"/>
      <c r="J185" s="295"/>
    </row>
    <row r="186" spans="6:10" x14ac:dyDescent="0.35">
      <c r="F186" s="173"/>
      <c r="G186" s="173"/>
      <c r="H186" s="173"/>
      <c r="I186" s="173"/>
      <c r="J186" s="295"/>
    </row>
    <row r="187" spans="6:10" x14ac:dyDescent="0.35">
      <c r="F187" s="173"/>
      <c r="G187" s="173"/>
      <c r="H187" s="173"/>
      <c r="I187" s="173"/>
      <c r="J187" s="295"/>
    </row>
    <row r="188" spans="6:10" x14ac:dyDescent="0.35">
      <c r="F188" s="173"/>
      <c r="G188" s="173"/>
      <c r="H188" s="173"/>
      <c r="I188" s="173"/>
      <c r="J188" s="295"/>
    </row>
    <row r="189" spans="6:10" x14ac:dyDescent="0.35">
      <c r="F189" s="173"/>
      <c r="G189" s="173"/>
      <c r="H189" s="173"/>
      <c r="I189" s="173"/>
      <c r="J189" s="295"/>
    </row>
    <row r="190" spans="6:10" x14ac:dyDescent="0.35">
      <c r="F190" s="173"/>
      <c r="G190" s="173"/>
      <c r="H190" s="173"/>
      <c r="I190" s="173"/>
      <c r="J190" s="295"/>
    </row>
    <row r="191" spans="6:10" x14ac:dyDescent="0.35">
      <c r="F191" s="173"/>
      <c r="G191" s="173"/>
      <c r="H191" s="173"/>
      <c r="I191" s="173"/>
      <c r="J191" s="295"/>
    </row>
    <row r="192" spans="6:10" x14ac:dyDescent="0.35">
      <c r="F192" s="173"/>
      <c r="G192" s="173"/>
      <c r="H192" s="173"/>
      <c r="I192" s="173"/>
      <c r="J192" s="295"/>
    </row>
    <row r="193" spans="6:10" x14ac:dyDescent="0.35">
      <c r="F193" s="173"/>
      <c r="G193" s="173"/>
      <c r="H193" s="173"/>
      <c r="I193" s="173"/>
      <c r="J193" s="295"/>
    </row>
    <row r="194" spans="6:10" x14ac:dyDescent="0.35">
      <c r="F194" s="173"/>
      <c r="G194" s="173"/>
      <c r="H194" s="173"/>
      <c r="I194" s="173"/>
      <c r="J194" s="295"/>
    </row>
    <row r="195" spans="6:10" x14ac:dyDescent="0.35">
      <c r="F195" s="173"/>
      <c r="G195" s="173"/>
      <c r="H195" s="173"/>
      <c r="I195" s="173"/>
      <c r="J195" s="295"/>
    </row>
    <row r="196" spans="6:10" x14ac:dyDescent="0.35">
      <c r="F196" s="173"/>
      <c r="G196" s="173"/>
      <c r="H196" s="173"/>
      <c r="I196" s="173"/>
      <c r="J196" s="295"/>
    </row>
    <row r="197" spans="6:10" x14ac:dyDescent="0.35">
      <c r="F197" s="173"/>
      <c r="G197" s="173"/>
      <c r="H197" s="173"/>
      <c r="I197" s="173"/>
      <c r="J197" s="295"/>
    </row>
    <row r="198" spans="6:10" x14ac:dyDescent="0.35">
      <c r="F198" s="173"/>
      <c r="G198" s="173"/>
      <c r="H198" s="173"/>
      <c r="I198" s="173"/>
      <c r="J198" s="295"/>
    </row>
    <row r="199" spans="6:10" x14ac:dyDescent="0.35">
      <c r="F199" s="173"/>
      <c r="G199" s="173"/>
      <c r="H199" s="173"/>
      <c r="I199" s="173"/>
      <c r="J199" s="295"/>
    </row>
    <row r="200" spans="6:10" x14ac:dyDescent="0.35">
      <c r="F200" s="173"/>
      <c r="G200" s="173"/>
      <c r="H200" s="173"/>
      <c r="I200" s="173"/>
      <c r="J200" s="295"/>
    </row>
    <row r="201" spans="6:10" x14ac:dyDescent="0.35">
      <c r="F201" s="173"/>
      <c r="G201" s="173"/>
      <c r="H201" s="173"/>
      <c r="I201" s="173"/>
      <c r="J201" s="295"/>
    </row>
    <row r="202" spans="6:10" x14ac:dyDescent="0.35">
      <c r="F202" s="173"/>
      <c r="G202" s="173"/>
      <c r="H202" s="173"/>
      <c r="I202" s="173"/>
      <c r="J202" s="295"/>
    </row>
    <row r="203" spans="6:10" x14ac:dyDescent="0.35">
      <c r="F203" s="173"/>
      <c r="G203" s="173"/>
      <c r="H203" s="173"/>
      <c r="I203" s="173"/>
      <c r="J203" s="295"/>
    </row>
    <row r="204" spans="6:10" x14ac:dyDescent="0.35">
      <c r="F204" s="173"/>
      <c r="G204" s="173"/>
      <c r="H204" s="173"/>
      <c r="I204" s="173"/>
      <c r="J204" s="295"/>
    </row>
    <row r="205" spans="6:10" x14ac:dyDescent="0.35">
      <c r="F205" s="173"/>
      <c r="G205" s="173"/>
      <c r="H205" s="173"/>
      <c r="I205" s="173"/>
      <c r="J205" s="295"/>
    </row>
    <row r="206" spans="6:10" x14ac:dyDescent="0.35">
      <c r="F206" s="173"/>
      <c r="G206" s="173"/>
      <c r="H206" s="173"/>
      <c r="I206" s="173"/>
      <c r="J206" s="295"/>
    </row>
    <row r="207" spans="6:10" x14ac:dyDescent="0.35">
      <c r="F207" s="173"/>
      <c r="G207" s="173"/>
      <c r="H207" s="173"/>
      <c r="I207" s="173"/>
      <c r="J207" s="295"/>
    </row>
    <row r="208" spans="6:10" x14ac:dyDescent="0.35">
      <c r="F208" s="173"/>
      <c r="G208" s="173"/>
      <c r="H208" s="173"/>
      <c r="I208" s="173"/>
      <c r="J208" s="295"/>
    </row>
    <row r="209" spans="6:10" x14ac:dyDescent="0.35">
      <c r="F209" s="173"/>
      <c r="G209" s="173"/>
      <c r="H209" s="173"/>
      <c r="I209" s="173"/>
      <c r="J209" s="295"/>
    </row>
    <row r="210" spans="6:10" x14ac:dyDescent="0.35">
      <c r="F210" s="173"/>
      <c r="G210" s="173"/>
      <c r="H210" s="173"/>
      <c r="I210" s="173"/>
      <c r="J210" s="295"/>
    </row>
    <row r="211" spans="6:10" x14ac:dyDescent="0.35">
      <c r="F211" s="173"/>
      <c r="G211" s="173"/>
      <c r="H211" s="173"/>
      <c r="I211" s="173"/>
      <c r="J211" s="295"/>
    </row>
    <row r="212" spans="6:10" x14ac:dyDescent="0.35">
      <c r="F212" s="173"/>
      <c r="G212" s="173"/>
      <c r="H212" s="173"/>
      <c r="I212" s="173"/>
      <c r="J212" s="295"/>
    </row>
    <row r="213" spans="6:10" x14ac:dyDescent="0.35">
      <c r="F213" s="173"/>
      <c r="G213" s="173"/>
      <c r="H213" s="173"/>
      <c r="I213" s="173"/>
      <c r="J213" s="295"/>
    </row>
    <row r="214" spans="6:10" x14ac:dyDescent="0.35">
      <c r="F214" s="173"/>
      <c r="G214" s="173"/>
      <c r="H214" s="173"/>
      <c r="I214" s="173"/>
      <c r="J214" s="295"/>
    </row>
    <row r="215" spans="6:10" x14ac:dyDescent="0.35">
      <c r="F215" s="173"/>
      <c r="G215" s="173"/>
      <c r="H215" s="173"/>
      <c r="I215" s="173"/>
      <c r="J215" s="295"/>
    </row>
    <row r="216" spans="6:10" x14ac:dyDescent="0.35">
      <c r="F216" s="173"/>
      <c r="G216" s="173"/>
      <c r="H216" s="173"/>
      <c r="I216" s="173"/>
      <c r="J216" s="295"/>
    </row>
    <row r="217" spans="6:10" x14ac:dyDescent="0.35">
      <c r="F217" s="173"/>
      <c r="G217" s="173"/>
      <c r="H217" s="173"/>
      <c r="I217" s="173"/>
      <c r="J217" s="295"/>
    </row>
    <row r="218" spans="6:10" x14ac:dyDescent="0.35">
      <c r="F218" s="173"/>
      <c r="G218" s="173"/>
      <c r="H218" s="173"/>
      <c r="I218" s="173"/>
      <c r="J218" s="295"/>
    </row>
    <row r="219" spans="6:10" x14ac:dyDescent="0.35">
      <c r="F219" s="173"/>
      <c r="G219" s="173"/>
      <c r="H219" s="173"/>
      <c r="I219" s="173"/>
      <c r="J219" s="295"/>
    </row>
    <row r="220" spans="6:10" x14ac:dyDescent="0.35">
      <c r="F220" s="173"/>
      <c r="G220" s="173"/>
      <c r="H220" s="173"/>
      <c r="I220" s="173"/>
      <c r="J220" s="295"/>
    </row>
    <row r="221" spans="6:10" x14ac:dyDescent="0.35">
      <c r="F221" s="173"/>
      <c r="G221" s="173"/>
      <c r="H221" s="173"/>
      <c r="I221" s="173"/>
      <c r="J221" s="295"/>
    </row>
    <row r="222" spans="6:10" x14ac:dyDescent="0.35">
      <c r="F222" s="173"/>
      <c r="G222" s="173"/>
      <c r="H222" s="173"/>
      <c r="I222" s="173"/>
      <c r="J222" s="295"/>
    </row>
    <row r="223" spans="6:10" x14ac:dyDescent="0.35">
      <c r="F223" s="173"/>
      <c r="G223" s="173"/>
      <c r="H223" s="173"/>
      <c r="I223" s="173"/>
      <c r="J223" s="295"/>
    </row>
    <row r="224" spans="6:10" x14ac:dyDescent="0.35">
      <c r="F224" s="173"/>
      <c r="G224" s="173"/>
      <c r="H224" s="173"/>
      <c r="I224" s="173"/>
      <c r="J224" s="295"/>
    </row>
    <row r="225" spans="6:10" x14ac:dyDescent="0.35">
      <c r="F225" s="173"/>
      <c r="G225" s="173"/>
      <c r="H225" s="173"/>
      <c r="I225" s="173"/>
      <c r="J225" s="295"/>
    </row>
    <row r="226" spans="6:10" x14ac:dyDescent="0.35">
      <c r="F226" s="173"/>
      <c r="G226" s="173"/>
      <c r="H226" s="173"/>
      <c r="I226" s="173"/>
      <c r="J226" s="295"/>
    </row>
    <row r="227" spans="6:10" x14ac:dyDescent="0.35">
      <c r="F227" s="173"/>
      <c r="G227" s="173"/>
      <c r="H227" s="173"/>
      <c r="I227" s="173"/>
      <c r="J227" s="295"/>
    </row>
    <row r="228" spans="6:10" x14ac:dyDescent="0.35">
      <c r="F228" s="173"/>
      <c r="G228" s="173"/>
      <c r="H228" s="173"/>
      <c r="I228" s="173"/>
      <c r="J228" s="295"/>
    </row>
    <row r="229" spans="6:10" x14ac:dyDescent="0.35">
      <c r="F229" s="173"/>
      <c r="G229" s="173"/>
      <c r="H229" s="173"/>
      <c r="I229" s="173"/>
      <c r="J229" s="295"/>
    </row>
    <row r="230" spans="6:10" x14ac:dyDescent="0.35">
      <c r="F230" s="173"/>
      <c r="G230" s="173"/>
      <c r="H230" s="173"/>
      <c r="I230" s="173"/>
      <c r="J230" s="295"/>
    </row>
    <row r="231" spans="6:10" x14ac:dyDescent="0.35">
      <c r="F231" s="173"/>
      <c r="G231" s="173"/>
      <c r="H231" s="173"/>
      <c r="I231" s="173"/>
      <c r="J231" s="295"/>
    </row>
    <row r="232" spans="6:10" x14ac:dyDescent="0.35">
      <c r="F232" s="173"/>
      <c r="G232" s="173"/>
      <c r="H232" s="173"/>
      <c r="I232" s="173"/>
      <c r="J232" s="295"/>
    </row>
    <row r="233" spans="6:10" x14ac:dyDescent="0.35">
      <c r="F233" s="173"/>
      <c r="G233" s="173"/>
      <c r="H233" s="173"/>
      <c r="I233" s="173"/>
      <c r="J233" s="295"/>
    </row>
    <row r="234" spans="6:10" x14ac:dyDescent="0.35">
      <c r="F234" s="173"/>
      <c r="G234" s="173"/>
      <c r="H234" s="173"/>
      <c r="I234" s="173"/>
      <c r="J234" s="295"/>
    </row>
    <row r="235" spans="6:10" x14ac:dyDescent="0.35">
      <c r="F235" s="173"/>
      <c r="G235" s="173"/>
      <c r="H235" s="173"/>
      <c r="I235" s="173"/>
      <c r="J235" s="295"/>
    </row>
    <row r="236" spans="6:10" x14ac:dyDescent="0.35">
      <c r="F236" s="173"/>
      <c r="G236" s="173"/>
      <c r="H236" s="173"/>
      <c r="I236" s="173"/>
      <c r="J236" s="295"/>
    </row>
    <row r="237" spans="6:10" x14ac:dyDescent="0.35">
      <c r="F237" s="173"/>
      <c r="G237" s="173"/>
      <c r="H237" s="173"/>
      <c r="I237" s="173"/>
      <c r="J237" s="295"/>
    </row>
    <row r="238" spans="6:10" x14ac:dyDescent="0.35">
      <c r="F238" s="173"/>
      <c r="G238" s="173"/>
      <c r="H238" s="173"/>
      <c r="I238" s="173"/>
      <c r="J238" s="295"/>
    </row>
    <row r="239" spans="6:10" x14ac:dyDescent="0.35">
      <c r="F239" s="173"/>
      <c r="G239" s="173"/>
      <c r="H239" s="173"/>
      <c r="I239" s="173"/>
      <c r="J239" s="295"/>
    </row>
    <row r="240" spans="6:10" x14ac:dyDescent="0.35">
      <c r="F240" s="173"/>
      <c r="G240" s="173"/>
      <c r="H240" s="173"/>
      <c r="I240" s="173"/>
      <c r="J240" s="295"/>
    </row>
    <row r="241" spans="6:10" x14ac:dyDescent="0.35">
      <c r="F241" s="173"/>
      <c r="G241" s="173"/>
      <c r="H241" s="173"/>
      <c r="I241" s="173"/>
      <c r="J241" s="295"/>
    </row>
  </sheetData>
  <sheetProtection algorithmName="SHA-512" hashValue="jaxAE508Sl341NMSv4P3HK/+I1HxV6ndXuN8fUc0qT+Deuwqeb5HWYQBd03fqDTRY+Cjn+6Mz+FOcZbiMDnTrA==" saltValue="OjSBuxDH0HYTE4iBr0wSlw==" spinCount="100000" sheet="1" objects="1" scenarios="1" formatCells="0" formatColumns="0" formatRows="0" selectLockedCells="1"/>
  <mergeCells count="11">
    <mergeCell ref="J28:J33"/>
    <mergeCell ref="C2:I2"/>
    <mergeCell ref="J6:J11"/>
    <mergeCell ref="J12:J16"/>
    <mergeCell ref="J17:J21"/>
    <mergeCell ref="J22:J27"/>
    <mergeCell ref="C6:C11"/>
    <mergeCell ref="C12:C16"/>
    <mergeCell ref="C17:C21"/>
    <mergeCell ref="C22:C27"/>
    <mergeCell ref="C28:C33"/>
  </mergeCells>
  <conditionalFormatting sqref="J5:K5">
    <cfRule type="expression" dxfId="92" priority="29">
      <formula>J5:J225=1</formula>
    </cfRule>
  </conditionalFormatting>
  <conditionalFormatting sqref="J6">
    <cfRule type="expression" dxfId="91" priority="17">
      <formula>J6:J155=1</formula>
    </cfRule>
  </conditionalFormatting>
  <conditionalFormatting sqref="J6">
    <cfRule type="expression" dxfId="90" priority="18">
      <formula>L6:L387=5</formula>
    </cfRule>
    <cfRule type="expression" dxfId="89" priority="19">
      <formula>L6:L387=4</formula>
    </cfRule>
    <cfRule type="expression" dxfId="88" priority="20">
      <formula>J6:J387=3</formula>
    </cfRule>
    <cfRule type="expression" dxfId="87" priority="21">
      <formula>J6:J387=2</formula>
    </cfRule>
    <cfRule type="expression" dxfId="86" priority="22">
      <formula>J6:J387=1</formula>
    </cfRule>
  </conditionalFormatting>
  <conditionalFormatting sqref="J6">
    <cfRule type="expression" dxfId="85" priority="12">
      <formula>J6:J244=5</formula>
    </cfRule>
    <cfRule type="expression" dxfId="84" priority="13">
      <formula>J6:J244=4</formula>
    </cfRule>
    <cfRule type="expression" dxfId="83" priority="14">
      <formula>J6:J244=3</formula>
    </cfRule>
    <cfRule type="expression" dxfId="82" priority="15">
      <formula>J6:J244=2</formula>
    </cfRule>
    <cfRule type="expression" dxfId="81" priority="16">
      <formula>J6:J244=1</formula>
    </cfRule>
  </conditionalFormatting>
  <conditionalFormatting sqref="J22 J17 J12 J28">
    <cfRule type="expression" dxfId="80" priority="6">
      <formula>J12:J161=1</formula>
    </cfRule>
  </conditionalFormatting>
  <conditionalFormatting sqref="J22 J17 J12 J28">
    <cfRule type="expression" dxfId="79" priority="7">
      <formula>L12:L393=5</formula>
    </cfRule>
    <cfRule type="expression" dxfId="78" priority="8">
      <formula>L12:L393=4</formula>
    </cfRule>
    <cfRule type="expression" dxfId="77" priority="9">
      <formula>J12:J393=3</formula>
    </cfRule>
    <cfRule type="expression" dxfId="76" priority="10">
      <formula>J12:J393=2</formula>
    </cfRule>
    <cfRule type="expression" dxfId="75" priority="11">
      <formula>J12:J393=1</formula>
    </cfRule>
  </conditionalFormatting>
  <conditionalFormatting sqref="J22 J17 J12 J28">
    <cfRule type="expression" dxfId="74" priority="1">
      <formula>J12:J250=5</formula>
    </cfRule>
    <cfRule type="expression" dxfId="73" priority="2">
      <formula>J12:J250=4</formula>
    </cfRule>
    <cfRule type="expression" dxfId="72" priority="3">
      <formula>J12:J250=3</formula>
    </cfRule>
    <cfRule type="expression" dxfId="71" priority="4">
      <formula>J12:J250=2</formula>
    </cfRule>
    <cfRule type="expression" dxfId="70" priority="5">
      <formula>J12:J250=1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">
    <tabColor rgb="FF00B0F0"/>
    <pageSetUpPr fitToPage="1"/>
  </sheetPr>
  <dimension ref="A1:JW841"/>
  <sheetViews>
    <sheetView showGridLines="0" zoomScale="40" zoomScaleNormal="40" zoomScaleSheetLayoutView="62" workbookViewId="0">
      <selection activeCell="G8" sqref="G8"/>
    </sheetView>
  </sheetViews>
  <sheetFormatPr defaultColWidth="7.54296875" defaultRowHeight="11.5" x14ac:dyDescent="0.25"/>
  <cols>
    <col min="1" max="1" width="3.453125" style="1" customWidth="1"/>
    <col min="2" max="2" width="4" style="1" customWidth="1"/>
    <col min="3" max="3" width="49.453125" style="6" customWidth="1"/>
    <col min="4" max="4" width="80.54296875" style="5" customWidth="1"/>
    <col min="5" max="5" width="8.54296875" style="3" customWidth="1"/>
    <col min="6" max="6" width="86.453125" style="3" customWidth="1"/>
    <col min="7" max="7" width="12.54296875" style="11" customWidth="1"/>
    <col min="8" max="8" width="6.81640625" style="10" customWidth="1"/>
    <col min="9" max="9" width="10.54296875" style="110" hidden="1" customWidth="1"/>
    <col min="10" max="10" width="10" style="110" hidden="1" customWidth="1"/>
    <col min="11" max="11" width="9.54296875" style="110" hidden="1" customWidth="1"/>
    <col min="12" max="12" width="7.54296875" style="110"/>
    <col min="13" max="16384" width="7.54296875" style="1"/>
  </cols>
  <sheetData>
    <row r="1" spans="1:283" x14ac:dyDescent="0.25">
      <c r="G1" s="2"/>
      <c r="H1" s="1"/>
    </row>
    <row r="2" spans="1:283" customFormat="1" ht="116.15" customHeight="1" thickBot="1" x14ac:dyDescent="0.4">
      <c r="A2" s="44"/>
      <c r="C2" s="396" t="s">
        <v>55</v>
      </c>
      <c r="D2" s="396"/>
      <c r="E2" s="396"/>
      <c r="F2" s="333"/>
      <c r="G2" s="333"/>
      <c r="I2" s="109"/>
      <c r="J2" s="109"/>
      <c r="K2" s="109"/>
      <c r="L2" s="109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  <c r="JW2" s="44"/>
    </row>
    <row r="3" spans="1:283" s="10" customFormat="1" ht="12.65" customHeight="1" thickBot="1" x14ac:dyDescent="0.3">
      <c r="A3" s="1"/>
      <c r="C3" s="356" t="s">
        <v>456</v>
      </c>
      <c r="D3" s="404" t="s">
        <v>214</v>
      </c>
      <c r="E3" s="36"/>
      <c r="F3" s="175" t="s">
        <v>215</v>
      </c>
      <c r="G3" s="43" t="str">
        <f>' Gestao do Programa'!O6</f>
        <v>-</v>
      </c>
      <c r="I3" s="110"/>
      <c r="J3" s="110"/>
      <c r="K3" s="110"/>
      <c r="L3" s="110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</row>
    <row r="4" spans="1:283" s="10" customFormat="1" ht="12.65" customHeight="1" thickBot="1" x14ac:dyDescent="0.3">
      <c r="A4" s="1"/>
      <c r="C4" s="357"/>
      <c r="D4" s="405"/>
      <c r="E4" s="35"/>
      <c r="F4" s="176" t="s">
        <v>460</v>
      </c>
      <c r="G4" s="102" t="str">
        <f>' Gestao do Programa'!O12</f>
        <v>-</v>
      </c>
      <c r="I4" s="110"/>
      <c r="J4" s="110"/>
      <c r="K4" s="110"/>
      <c r="L4" s="110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</row>
    <row r="5" spans="1:283" s="10" customFormat="1" ht="12.65" customHeight="1" thickBot="1" x14ac:dyDescent="0.3">
      <c r="A5" s="1"/>
      <c r="C5" s="357"/>
      <c r="D5" s="406"/>
      <c r="E5" s="31"/>
      <c r="F5" s="177" t="s">
        <v>395</v>
      </c>
      <c r="G5" s="102" t="str">
        <f>' Gestao do Programa'!O21</f>
        <v>-</v>
      </c>
      <c r="I5" s="110"/>
      <c r="J5" s="110"/>
      <c r="K5" s="110"/>
      <c r="L5" s="110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</row>
    <row r="6" spans="1:283" s="10" customFormat="1" ht="12.65" customHeight="1" thickBot="1" x14ac:dyDescent="0.3">
      <c r="A6" s="1"/>
      <c r="C6" s="357"/>
      <c r="D6" s="407" t="s">
        <v>157</v>
      </c>
      <c r="E6" s="189"/>
      <c r="F6" s="178" t="s">
        <v>216</v>
      </c>
      <c r="G6" s="102" t="str">
        <f>' Gestao do Programa'!O25</f>
        <v>-</v>
      </c>
      <c r="I6" s="110"/>
      <c r="J6" s="110"/>
      <c r="K6" s="110"/>
      <c r="L6" s="1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</row>
    <row r="7" spans="1:283" s="10" customFormat="1" ht="12.65" customHeight="1" thickBot="1" x14ac:dyDescent="0.3">
      <c r="A7" s="1"/>
      <c r="C7" s="357"/>
      <c r="D7" s="408"/>
      <c r="E7" s="190"/>
      <c r="F7" s="177" t="s">
        <v>217</v>
      </c>
      <c r="G7" s="123" t="str">
        <f>' Gestao do Programa'!O28</f>
        <v>-</v>
      </c>
      <c r="I7" s="110"/>
      <c r="J7" s="110"/>
      <c r="K7" s="110"/>
      <c r="L7" s="1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</row>
    <row r="8" spans="1:283" s="10" customFormat="1" ht="23.15" customHeight="1" thickBot="1" x14ac:dyDescent="0.3">
      <c r="A8" s="1"/>
      <c r="C8" s="358"/>
      <c r="D8" s="174" t="s">
        <v>119</v>
      </c>
      <c r="E8" s="17"/>
      <c r="F8" s="179" t="s">
        <v>169</v>
      </c>
      <c r="G8" s="123" t="str">
        <f>' Gestao do Programa'!O35</f>
        <v>-</v>
      </c>
      <c r="I8" s="110"/>
      <c r="J8" s="110"/>
      <c r="K8" s="110"/>
      <c r="L8" s="1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</row>
    <row r="9" spans="1:283" s="10" customFormat="1" ht="15.65" customHeight="1" thickBot="1" x14ac:dyDescent="0.3">
      <c r="A9" s="1"/>
      <c r="C9" s="356" t="s">
        <v>46</v>
      </c>
      <c r="D9" s="400" t="s">
        <v>286</v>
      </c>
      <c r="E9" s="36"/>
      <c r="F9" s="180" t="s">
        <v>218</v>
      </c>
      <c r="G9" s="103" t="str">
        <f>' Implementação do Programa'!O6</f>
        <v>-</v>
      </c>
      <c r="I9" s="110"/>
      <c r="J9" s="110"/>
      <c r="K9" s="110"/>
      <c r="L9" s="1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</row>
    <row r="10" spans="1:283" s="10" customFormat="1" ht="18" customHeight="1" thickBot="1" x14ac:dyDescent="0.3">
      <c r="A10" s="1"/>
      <c r="C10" s="357"/>
      <c r="D10" s="401"/>
      <c r="E10" s="20"/>
      <c r="F10" s="181" t="s">
        <v>219</v>
      </c>
      <c r="G10" s="102" t="str">
        <f>' Implementação do Programa'!O13</f>
        <v>-</v>
      </c>
      <c r="I10" s="110"/>
      <c r="J10" s="110"/>
      <c r="K10" s="110"/>
      <c r="L10" s="1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</row>
    <row r="11" spans="1:283" s="10" customFormat="1" ht="18" customHeight="1" thickBot="1" x14ac:dyDescent="0.3">
      <c r="A11" s="1"/>
      <c r="C11" s="357"/>
      <c r="D11" s="401"/>
      <c r="E11" s="20"/>
      <c r="F11" s="263" t="s">
        <v>269</v>
      </c>
      <c r="G11" s="102" t="str">
        <f>' Implementação do Programa'!O18</f>
        <v>-</v>
      </c>
      <c r="I11" s="110"/>
      <c r="J11" s="110"/>
      <c r="K11" s="110"/>
      <c r="L11" s="1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</row>
    <row r="12" spans="1:283" s="10" customFormat="1" ht="18" customHeight="1" thickBot="1" x14ac:dyDescent="0.3">
      <c r="A12" s="1"/>
      <c r="C12" s="357"/>
      <c r="D12" s="401"/>
      <c r="E12" s="33"/>
      <c r="F12" s="264" t="s">
        <v>270</v>
      </c>
      <c r="G12" s="102" t="str">
        <f>' Implementação do Programa'!O27</f>
        <v>-</v>
      </c>
      <c r="I12" s="110"/>
      <c r="J12" s="110"/>
      <c r="K12" s="110"/>
      <c r="L12" s="1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</row>
    <row r="13" spans="1:283" s="10" customFormat="1" ht="21.65" customHeight="1" thickBot="1" x14ac:dyDescent="0.3">
      <c r="A13" s="1"/>
      <c r="C13" s="357"/>
      <c r="D13" s="401" t="s">
        <v>288</v>
      </c>
      <c r="E13" s="27"/>
      <c r="F13" s="182" t="s">
        <v>457</v>
      </c>
      <c r="G13" s="102" t="str">
        <f>' Implementação do Programa'!O36</f>
        <v>-</v>
      </c>
      <c r="I13" s="110"/>
      <c r="J13" s="110"/>
      <c r="K13" s="110"/>
      <c r="L13" s="1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</row>
    <row r="14" spans="1:283" s="10" customFormat="1" ht="21" customHeight="1" thickBot="1" x14ac:dyDescent="0.3">
      <c r="A14" s="1"/>
      <c r="C14" s="357"/>
      <c r="D14" s="401"/>
      <c r="E14" s="191"/>
      <c r="F14" s="181" t="s">
        <v>458</v>
      </c>
      <c r="G14" s="102" t="str">
        <f>' Implementação do Programa'!O40</f>
        <v>-</v>
      </c>
      <c r="I14" s="110"/>
      <c r="J14" s="110"/>
      <c r="K14" s="110"/>
      <c r="L14" s="1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</row>
    <row r="15" spans="1:283" s="10" customFormat="1" ht="13.4" customHeight="1" thickBot="1" x14ac:dyDescent="0.3">
      <c r="A15" s="1"/>
      <c r="C15" s="357"/>
      <c r="D15" s="402"/>
      <c r="E15" s="190"/>
      <c r="F15" s="183" t="s">
        <v>220</v>
      </c>
      <c r="G15" s="102" t="str">
        <f>' Implementação do Programa'!O45</f>
        <v>-</v>
      </c>
      <c r="I15" s="110"/>
      <c r="J15" s="110"/>
      <c r="K15" s="110"/>
      <c r="L15" s="1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</row>
    <row r="16" spans="1:283" s="10" customFormat="1" ht="13.4" customHeight="1" thickBot="1" x14ac:dyDescent="0.3">
      <c r="A16" s="1"/>
      <c r="C16" s="357"/>
      <c r="D16" s="401" t="s">
        <v>221</v>
      </c>
      <c r="E16" s="20"/>
      <c r="F16" s="184" t="s">
        <v>187</v>
      </c>
      <c r="G16" s="102" t="str">
        <f>' Implementação do Programa'!O54</f>
        <v>-</v>
      </c>
      <c r="I16" s="110"/>
      <c r="J16" s="110"/>
      <c r="K16" s="110"/>
      <c r="L16" s="110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</row>
    <row r="17" spans="1:283" s="10" customFormat="1" ht="15" customHeight="1" thickBot="1" x14ac:dyDescent="0.3">
      <c r="A17" s="1"/>
      <c r="C17" s="357"/>
      <c r="D17" s="401"/>
      <c r="E17" s="17"/>
      <c r="F17" s="182" t="s">
        <v>188</v>
      </c>
      <c r="G17" s="102" t="str">
        <f>' Implementação do Programa'!O58</f>
        <v>-</v>
      </c>
      <c r="I17" s="110"/>
      <c r="J17" s="110"/>
      <c r="K17" s="110"/>
      <c r="L17" s="110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</row>
    <row r="18" spans="1:283" s="10" customFormat="1" ht="15" customHeight="1" thickBot="1" x14ac:dyDescent="0.3">
      <c r="A18" s="1"/>
      <c r="C18" s="357"/>
      <c r="D18" s="401"/>
      <c r="E18" s="31"/>
      <c r="F18" s="263" t="s">
        <v>189</v>
      </c>
      <c r="G18" s="102" t="str">
        <f>' Implementação do Programa'!O64</f>
        <v>-</v>
      </c>
      <c r="I18" s="110"/>
      <c r="J18" s="110"/>
      <c r="K18" s="110"/>
      <c r="L18" s="110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</row>
    <row r="19" spans="1:283" s="10" customFormat="1" ht="17.149999999999999" customHeight="1" thickBot="1" x14ac:dyDescent="0.3">
      <c r="A19" s="1"/>
      <c r="C19" s="357"/>
      <c r="D19" s="402"/>
      <c r="E19" s="97"/>
      <c r="F19" s="185" t="s">
        <v>190</v>
      </c>
      <c r="G19" s="102" t="str">
        <f>' Implementação do Programa'!O68</f>
        <v>-</v>
      </c>
      <c r="I19" s="110"/>
      <c r="J19" s="110"/>
      <c r="K19" s="110"/>
      <c r="L19" s="110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</row>
    <row r="20" spans="1:283" s="10" customFormat="1" ht="12.65" customHeight="1" thickBot="1" x14ac:dyDescent="0.3">
      <c r="A20" s="1"/>
      <c r="C20" s="357"/>
      <c r="D20" s="397" t="s">
        <v>222</v>
      </c>
      <c r="E20" s="35"/>
      <c r="F20" s="182" t="s">
        <v>192</v>
      </c>
      <c r="G20" s="102" t="str">
        <f>' Implementação do Programa'!O72</f>
        <v>-</v>
      </c>
      <c r="I20" s="110"/>
      <c r="J20" s="110"/>
      <c r="K20" s="110"/>
      <c r="L20" s="110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</row>
    <row r="21" spans="1:283" s="10" customFormat="1" ht="12.65" customHeight="1" thickBot="1" x14ac:dyDescent="0.3">
      <c r="A21" s="1"/>
      <c r="C21" s="357"/>
      <c r="D21" s="403"/>
      <c r="E21" s="98"/>
      <c r="F21" s="265" t="s">
        <v>271</v>
      </c>
      <c r="G21" s="102" t="str">
        <f>' Implementação do Programa'!O78</f>
        <v>-</v>
      </c>
      <c r="I21" s="110"/>
      <c r="J21" s="110"/>
      <c r="K21" s="110"/>
      <c r="L21" s="110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</row>
    <row r="22" spans="1:283" s="10" customFormat="1" ht="12.65" customHeight="1" thickBot="1" x14ac:dyDescent="0.3">
      <c r="A22" s="1"/>
      <c r="C22" s="357"/>
      <c r="D22" s="409" t="s">
        <v>223</v>
      </c>
      <c r="E22" s="83"/>
      <c r="F22" s="192" t="s">
        <v>194</v>
      </c>
      <c r="G22" s="100" t="str">
        <f>' Implementação do Programa'!O81</f>
        <v>-</v>
      </c>
      <c r="I22" s="110"/>
      <c r="J22" s="110"/>
      <c r="K22" s="110"/>
      <c r="L22" s="110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</row>
    <row r="23" spans="1:283" s="10" customFormat="1" ht="12.65" customHeight="1" thickBot="1" x14ac:dyDescent="0.3">
      <c r="A23" s="1"/>
      <c r="C23" s="357"/>
      <c r="D23" s="398"/>
      <c r="E23" s="84"/>
      <c r="F23" s="181" t="s">
        <v>224</v>
      </c>
      <c r="G23" s="100" t="str">
        <f>' Implementação do Programa'!O92</f>
        <v>-</v>
      </c>
      <c r="I23" s="110"/>
      <c r="J23" s="110"/>
      <c r="K23" s="110"/>
      <c r="L23" s="110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</row>
    <row r="24" spans="1:283" s="10" customFormat="1" ht="12.65" customHeight="1" thickBot="1" x14ac:dyDescent="0.3">
      <c r="A24" s="1"/>
      <c r="C24" s="357"/>
      <c r="D24" s="398"/>
      <c r="E24" s="84"/>
      <c r="F24" s="263" t="s">
        <v>272</v>
      </c>
      <c r="G24" s="100" t="str">
        <f>' Implementação do Programa'!O101</f>
        <v>-</v>
      </c>
      <c r="I24" s="110"/>
      <c r="J24" s="110"/>
      <c r="K24" s="110"/>
      <c r="L24" s="110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</row>
    <row r="25" spans="1:283" s="10" customFormat="1" ht="12.65" customHeight="1" thickBot="1" x14ac:dyDescent="0.3">
      <c r="A25" s="1"/>
      <c r="C25" s="357"/>
      <c r="D25" s="410"/>
      <c r="E25" s="98"/>
      <c r="F25" s="183" t="s">
        <v>462</v>
      </c>
      <c r="G25" s="102" t="str">
        <f>' Implementação do Programa'!O111</f>
        <v>-</v>
      </c>
      <c r="I25" s="110"/>
      <c r="J25" s="110"/>
      <c r="K25" s="110"/>
      <c r="L25" s="110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</row>
    <row r="26" spans="1:283" s="10" customFormat="1" ht="18" customHeight="1" thickBot="1" x14ac:dyDescent="0.3">
      <c r="A26" s="1"/>
      <c r="C26" s="357"/>
      <c r="D26" s="397" t="s">
        <v>459</v>
      </c>
      <c r="E26" s="86"/>
      <c r="F26" s="184" t="s">
        <v>461</v>
      </c>
      <c r="G26" s="102" t="str">
        <f>' Implementação do Programa'!O120</f>
        <v>-</v>
      </c>
      <c r="I26" s="110"/>
      <c r="J26" s="110"/>
      <c r="K26" s="110"/>
      <c r="L26" s="110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</row>
    <row r="27" spans="1:283" s="10" customFormat="1" ht="26.15" customHeight="1" thickBot="1" x14ac:dyDescent="0.3">
      <c r="A27" s="1"/>
      <c r="C27" s="357"/>
      <c r="D27" s="398"/>
      <c r="E27" s="194"/>
      <c r="F27" s="227" t="s">
        <v>93</v>
      </c>
      <c r="G27" s="102" t="str">
        <f>' Implementação do Programa'!O129</f>
        <v>-</v>
      </c>
      <c r="I27" s="110"/>
      <c r="J27" s="110"/>
      <c r="K27" s="110"/>
      <c r="L27" s="110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</row>
    <row r="28" spans="1:283" s="10" customFormat="1" ht="12.65" customHeight="1" thickBot="1" x14ac:dyDescent="0.3">
      <c r="A28" s="1"/>
      <c r="C28" s="357"/>
      <c r="D28" s="398"/>
      <c r="E28" s="193"/>
      <c r="F28" s="181" t="s">
        <v>204</v>
      </c>
      <c r="G28" s="102" t="str">
        <f>' Implementação do Programa'!O140</f>
        <v>-</v>
      </c>
      <c r="I28" s="110"/>
      <c r="J28" s="110"/>
      <c r="K28" s="110"/>
      <c r="L28" s="110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</row>
    <row r="29" spans="1:283" s="10" customFormat="1" ht="12.65" customHeight="1" thickBot="1" x14ac:dyDescent="0.3">
      <c r="A29" s="1"/>
      <c r="C29" s="358"/>
      <c r="D29" s="399"/>
      <c r="E29" s="31"/>
      <c r="F29" s="183" t="s">
        <v>208</v>
      </c>
      <c r="G29" s="102" t="str">
        <f>' Implementação do Programa'!O146</f>
        <v>-</v>
      </c>
      <c r="I29" s="110"/>
      <c r="J29" s="110"/>
      <c r="K29" s="110"/>
      <c r="L29" s="110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</row>
    <row r="30" spans="1:283" s="10" customFormat="1" ht="12.65" customHeight="1" thickBot="1" x14ac:dyDescent="0.3">
      <c r="A30" s="1"/>
      <c r="C30" s="356" t="s">
        <v>18</v>
      </c>
      <c r="D30" s="400" t="s">
        <v>225</v>
      </c>
      <c r="E30" s="85"/>
      <c r="F30" s="180" t="s">
        <v>428</v>
      </c>
      <c r="G30" s="101" t="str">
        <f>' Resultados do programa'!O6</f>
        <v>-</v>
      </c>
      <c r="I30" s="110"/>
      <c r="J30" s="110"/>
      <c r="K30" s="110"/>
      <c r="L30" s="110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</row>
    <row r="31" spans="1:283" s="10" customFormat="1" ht="12.65" customHeight="1" thickBot="1" x14ac:dyDescent="0.3">
      <c r="A31" s="1"/>
      <c r="C31" s="357"/>
      <c r="D31" s="401" t="s">
        <v>226</v>
      </c>
      <c r="E31" s="84"/>
      <c r="F31" s="181" t="s">
        <v>454</v>
      </c>
      <c r="G31" s="100" t="str">
        <f>' Resultados do programa'!O12</f>
        <v>-</v>
      </c>
      <c r="I31" s="110"/>
      <c r="J31" s="110"/>
      <c r="K31" s="110"/>
      <c r="L31" s="110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</row>
    <row r="32" spans="1:283" s="10" customFormat="1" ht="12.65" customHeight="1" thickBot="1" x14ac:dyDescent="0.3">
      <c r="A32" s="1"/>
      <c r="C32" s="357"/>
      <c r="D32" s="401"/>
      <c r="E32" s="84"/>
      <c r="F32" s="263" t="s">
        <v>463</v>
      </c>
      <c r="G32" s="100" t="str">
        <f>' Resultados do programa'!O17</f>
        <v>-</v>
      </c>
      <c r="I32" s="110"/>
      <c r="J32" s="110"/>
      <c r="K32" s="110"/>
      <c r="L32" s="110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</row>
    <row r="33" spans="1:283" s="10" customFormat="1" ht="12.65" customHeight="1" thickBot="1" x14ac:dyDescent="0.3">
      <c r="A33" s="1"/>
      <c r="C33" s="357"/>
      <c r="D33" s="401"/>
      <c r="E33" s="20"/>
      <c r="F33" s="181" t="s">
        <v>464</v>
      </c>
      <c r="G33" s="100" t="str">
        <f>' Resultados do programa'!O22</f>
        <v>-</v>
      </c>
      <c r="I33" s="110"/>
      <c r="J33" s="110"/>
      <c r="K33" s="110"/>
      <c r="L33" s="110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</row>
    <row r="34" spans="1:283" s="10" customFormat="1" ht="11.9" customHeight="1" thickBot="1" x14ac:dyDescent="0.3">
      <c r="A34" s="1"/>
      <c r="C34" s="357"/>
      <c r="D34" s="401"/>
      <c r="E34" s="195"/>
      <c r="F34" s="185" t="s">
        <v>227</v>
      </c>
      <c r="G34" s="100" t="str">
        <f>' Resultados do programa'!O28</f>
        <v>-</v>
      </c>
      <c r="I34" s="110"/>
      <c r="J34" s="110"/>
      <c r="K34" s="110"/>
      <c r="L34" s="110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</row>
    <row r="35" spans="1:283" s="10" customFormat="1" ht="23.5" customHeight="1" thickBot="1" x14ac:dyDescent="0.3">
      <c r="A35" s="1"/>
      <c r="C35" s="357"/>
      <c r="D35" s="132" t="s">
        <v>164</v>
      </c>
      <c r="E35" s="134"/>
      <c r="F35" s="133"/>
      <c r="G35" s="100" t="str">
        <f>IFERROR(ROUND(AVERAGE(' Gestao do Programa'!P6:P83),0),"-")</f>
        <v>-</v>
      </c>
      <c r="H35" s="226"/>
      <c r="I35" s="110"/>
      <c r="J35" s="110"/>
      <c r="K35" s="110"/>
      <c r="L35" s="110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</row>
    <row r="36" spans="1:283" s="10" customFormat="1" ht="31" customHeight="1" thickBot="1" x14ac:dyDescent="0.3">
      <c r="A36" s="1"/>
      <c r="C36" s="357"/>
      <c r="D36" s="132" t="s">
        <v>165</v>
      </c>
      <c r="E36" s="17"/>
      <c r="F36" s="17"/>
      <c r="G36" s="100" t="str">
        <f>IF((SUM(' Gestao do Programa'!L20:N20)+SUM(' Implementação do Programa'!L117:N117)+SUM(' Implementação do Programa'!L118:N118))/3=0,"-", ROUND((SUM(' Gestao do Programa'!L20:N20)+SUM(' Implementação do Programa'!L117:N117)+SUM(' Implementação do Programa'!L118:N118))/3,0))</f>
        <v>-</v>
      </c>
      <c r="H36" s="226"/>
      <c r="I36" s="110"/>
      <c r="J36" s="110"/>
      <c r="K36" s="110"/>
      <c r="L36" s="110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</row>
    <row r="37" spans="1:283" s="10" customFormat="1" x14ac:dyDescent="0.25">
      <c r="A37" s="1"/>
      <c r="C37" s="15"/>
      <c r="D37" s="186"/>
      <c r="E37" s="12"/>
      <c r="F37" s="12"/>
      <c r="G37" s="11"/>
      <c r="I37" s="110"/>
      <c r="J37" s="110"/>
      <c r="K37" s="110"/>
      <c r="L37" s="110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</row>
    <row r="38" spans="1:283" x14ac:dyDescent="0.25">
      <c r="D38" s="187"/>
      <c r="G38" s="3"/>
      <c r="H38" s="3"/>
      <c r="I38" s="3"/>
    </row>
    <row r="39" spans="1:283" ht="15.5" x14ac:dyDescent="0.35">
      <c r="D39" s="187"/>
      <c r="G39" s="3"/>
      <c r="H39" s="3"/>
      <c r="I39" s="51"/>
      <c r="J39" s="51">
        <f>COUNTIF(G3:G36,"-")</f>
        <v>34</v>
      </c>
      <c r="K39" s="77"/>
    </row>
    <row r="40" spans="1:283" ht="15.5" x14ac:dyDescent="0.35">
      <c r="D40" s="187"/>
      <c r="G40" s="3"/>
      <c r="H40" s="3"/>
      <c r="I40" s="51"/>
      <c r="J40" s="51">
        <f>COUNTIF(G3:G36,"&gt;0")</f>
        <v>0</v>
      </c>
      <c r="K40" s="77"/>
    </row>
    <row r="41" spans="1:283" ht="15.5" x14ac:dyDescent="0.35">
      <c r="D41" s="187"/>
      <c r="G41" s="3"/>
      <c r="H41" s="3"/>
      <c r="I41" s="51" t="s">
        <v>161</v>
      </c>
      <c r="J41" s="51">
        <f>J40/(J39+J40)</f>
        <v>0</v>
      </c>
      <c r="K41" s="77">
        <f>1-J41</f>
        <v>1</v>
      </c>
    </row>
    <row r="42" spans="1:283" s="2" customFormat="1" x14ac:dyDescent="0.25">
      <c r="A42" s="1"/>
      <c r="B42" s="1"/>
      <c r="C42" s="6"/>
      <c r="D42" s="187"/>
      <c r="E42" s="9"/>
      <c r="F42" s="9"/>
      <c r="G42" s="3"/>
      <c r="H42" s="3"/>
      <c r="I42" s="3"/>
      <c r="J42" s="110"/>
      <c r="K42" s="110"/>
      <c r="L42" s="110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</row>
    <row r="43" spans="1:283" s="2" customFormat="1" x14ac:dyDescent="0.25">
      <c r="A43" s="1"/>
      <c r="B43" s="1"/>
      <c r="C43" s="6"/>
      <c r="D43" s="187"/>
      <c r="E43" s="9"/>
      <c r="F43" s="9"/>
      <c r="G43" s="3"/>
      <c r="H43" s="3"/>
      <c r="I43" s="3"/>
      <c r="J43" s="110"/>
      <c r="K43" s="110"/>
      <c r="L43" s="110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</row>
    <row r="44" spans="1:283" s="2" customFormat="1" x14ac:dyDescent="0.25">
      <c r="A44" s="1"/>
      <c r="B44" s="1"/>
      <c r="C44" s="6"/>
      <c r="D44" s="188"/>
      <c r="E44" s="9"/>
      <c r="F44" s="9"/>
      <c r="G44" s="3"/>
      <c r="H44" s="3"/>
      <c r="I44" s="3"/>
      <c r="J44" s="110"/>
      <c r="K44" s="110"/>
      <c r="L44" s="110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</row>
    <row r="45" spans="1:283" s="2" customFormat="1" x14ac:dyDescent="0.25">
      <c r="A45" s="1"/>
      <c r="B45" s="1"/>
      <c r="C45" s="6"/>
      <c r="D45" s="188"/>
      <c r="E45" s="9"/>
      <c r="F45" s="9"/>
      <c r="G45" s="3"/>
      <c r="H45" s="3"/>
      <c r="I45" s="3"/>
      <c r="J45" s="110"/>
      <c r="K45" s="110"/>
      <c r="L45" s="110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</row>
    <row r="46" spans="1:283" s="2" customFormat="1" x14ac:dyDescent="0.25">
      <c r="C46" s="6"/>
      <c r="D46" s="188"/>
      <c r="E46" s="9"/>
      <c r="F46" s="9"/>
      <c r="G46" s="3"/>
      <c r="H46" s="3"/>
      <c r="I46" s="3"/>
      <c r="J46" s="4"/>
      <c r="K46" s="4"/>
      <c r="L46" s="4"/>
    </row>
    <row r="47" spans="1:283" s="2" customFormat="1" x14ac:dyDescent="0.25">
      <c r="C47" s="6"/>
      <c r="D47" s="188"/>
      <c r="E47" s="9"/>
      <c r="F47" s="9"/>
      <c r="G47" s="3"/>
      <c r="H47" s="3"/>
      <c r="I47" s="3"/>
      <c r="J47" s="4"/>
      <c r="K47" s="4"/>
      <c r="L47" s="4"/>
    </row>
    <row r="48" spans="1:283" s="2" customFormat="1" x14ac:dyDescent="0.25">
      <c r="C48" s="6"/>
      <c r="D48" s="188"/>
      <c r="E48" s="9"/>
      <c r="F48" s="9"/>
      <c r="G48" s="3"/>
      <c r="H48" s="3"/>
      <c r="I48" s="3"/>
      <c r="J48" s="4"/>
      <c r="K48" s="4"/>
      <c r="L48" s="4"/>
    </row>
    <row r="49" spans="3:12" s="2" customFormat="1" x14ac:dyDescent="0.25">
      <c r="C49" s="6"/>
      <c r="D49" s="8"/>
      <c r="E49" s="9"/>
      <c r="F49" s="9"/>
      <c r="G49" s="3"/>
      <c r="H49" s="3"/>
      <c r="I49" s="3"/>
      <c r="J49" s="4"/>
      <c r="K49" s="4"/>
      <c r="L49" s="4"/>
    </row>
    <row r="50" spans="3:12" s="2" customFormat="1" x14ac:dyDescent="0.25">
      <c r="C50" s="6"/>
      <c r="D50" s="8"/>
      <c r="E50" s="9"/>
      <c r="F50" s="9"/>
      <c r="G50" s="3"/>
      <c r="H50" s="3"/>
      <c r="I50" s="3"/>
      <c r="J50" s="4"/>
      <c r="K50" s="4"/>
      <c r="L50" s="4"/>
    </row>
    <row r="51" spans="3:12" s="2" customFormat="1" x14ac:dyDescent="0.25">
      <c r="C51" s="6"/>
      <c r="D51" s="8"/>
      <c r="E51" s="9"/>
      <c r="F51" s="9"/>
      <c r="G51" s="3"/>
      <c r="H51" s="3"/>
      <c r="I51" s="3"/>
      <c r="J51" s="4"/>
      <c r="K51" s="4"/>
      <c r="L51" s="4"/>
    </row>
    <row r="52" spans="3:12" s="2" customFormat="1" x14ac:dyDescent="0.25">
      <c r="C52" s="6"/>
      <c r="D52" s="8"/>
      <c r="E52" s="9"/>
      <c r="F52" s="9"/>
      <c r="G52" s="3"/>
      <c r="H52" s="3"/>
      <c r="I52" s="3"/>
      <c r="J52" s="4"/>
      <c r="K52" s="4"/>
      <c r="L52" s="4"/>
    </row>
    <row r="53" spans="3:12" s="2" customFormat="1" x14ac:dyDescent="0.25">
      <c r="C53" s="6"/>
      <c r="D53" s="8"/>
      <c r="E53" s="9"/>
      <c r="F53" s="9"/>
      <c r="G53" s="3"/>
      <c r="H53" s="3"/>
      <c r="I53" s="3"/>
      <c r="J53" s="4"/>
      <c r="K53" s="4"/>
      <c r="L53" s="4"/>
    </row>
    <row r="54" spans="3:12" s="2" customFormat="1" x14ac:dyDescent="0.25">
      <c r="C54" s="6"/>
      <c r="D54" s="8"/>
      <c r="E54" s="9"/>
      <c r="F54" s="9"/>
      <c r="G54" s="3"/>
      <c r="H54" s="3"/>
      <c r="I54" s="3"/>
      <c r="J54" s="4"/>
      <c r="K54" s="4"/>
      <c r="L54" s="4"/>
    </row>
    <row r="55" spans="3:12" s="2" customFormat="1" x14ac:dyDescent="0.25">
      <c r="C55" s="6"/>
      <c r="D55" s="8"/>
      <c r="E55" s="9"/>
      <c r="F55" s="9"/>
      <c r="G55" s="3"/>
      <c r="H55" s="3"/>
      <c r="I55" s="3"/>
      <c r="J55" s="4"/>
      <c r="K55" s="4"/>
      <c r="L55" s="4"/>
    </row>
    <row r="56" spans="3:12" s="2" customFormat="1" x14ac:dyDescent="0.25">
      <c r="C56" s="6"/>
      <c r="D56" s="8"/>
      <c r="E56" s="9"/>
      <c r="F56" s="9"/>
      <c r="G56" s="3"/>
      <c r="H56" s="3"/>
      <c r="I56" s="3"/>
      <c r="J56" s="4"/>
      <c r="K56" s="4"/>
      <c r="L56" s="4"/>
    </row>
    <row r="57" spans="3:12" s="2" customFormat="1" x14ac:dyDescent="0.25">
      <c r="C57" s="6"/>
      <c r="D57" s="8"/>
      <c r="E57" s="9"/>
      <c r="F57" s="9"/>
      <c r="G57" s="3"/>
      <c r="H57" s="3"/>
      <c r="I57" s="3"/>
      <c r="J57" s="4"/>
      <c r="K57" s="4"/>
      <c r="L57" s="4"/>
    </row>
    <row r="58" spans="3:12" s="2" customFormat="1" x14ac:dyDescent="0.25">
      <c r="C58" s="6"/>
      <c r="D58" s="8"/>
      <c r="E58" s="9"/>
      <c r="F58" s="9"/>
      <c r="G58" s="3"/>
      <c r="H58" s="3"/>
      <c r="I58" s="3"/>
      <c r="J58" s="4"/>
      <c r="K58" s="4"/>
      <c r="L58" s="4"/>
    </row>
    <row r="59" spans="3:12" s="2" customFormat="1" x14ac:dyDescent="0.25">
      <c r="C59" s="6"/>
      <c r="D59" s="8"/>
      <c r="E59" s="9"/>
      <c r="F59" s="9"/>
      <c r="G59" s="3"/>
      <c r="H59" s="3"/>
      <c r="I59" s="3"/>
      <c r="J59" s="4"/>
      <c r="K59" s="4"/>
      <c r="L59" s="4"/>
    </row>
    <row r="60" spans="3:12" s="2" customFormat="1" x14ac:dyDescent="0.25">
      <c r="C60" s="6"/>
      <c r="D60" s="8"/>
      <c r="E60" s="9"/>
      <c r="F60" s="9"/>
      <c r="G60" s="3"/>
      <c r="H60" s="3"/>
      <c r="I60" s="3"/>
      <c r="J60" s="4"/>
      <c r="K60" s="4"/>
      <c r="L60" s="4"/>
    </row>
    <row r="61" spans="3:12" s="2" customFormat="1" x14ac:dyDescent="0.25">
      <c r="C61" s="6"/>
      <c r="D61" s="8"/>
      <c r="E61" s="9"/>
      <c r="F61" s="9"/>
      <c r="G61" s="3"/>
      <c r="H61" s="3"/>
      <c r="I61" s="3"/>
      <c r="J61" s="4"/>
      <c r="K61" s="4"/>
      <c r="L61" s="4"/>
    </row>
    <row r="62" spans="3:12" s="2" customFormat="1" x14ac:dyDescent="0.25">
      <c r="C62" s="6"/>
      <c r="D62" s="8"/>
      <c r="E62" s="9"/>
      <c r="F62" s="9"/>
      <c r="G62" s="3"/>
      <c r="H62" s="3"/>
      <c r="I62" s="3"/>
      <c r="J62" s="4"/>
      <c r="K62" s="4"/>
      <c r="L62" s="4"/>
    </row>
    <row r="63" spans="3:12" s="2" customFormat="1" x14ac:dyDescent="0.25">
      <c r="C63" s="6"/>
      <c r="D63" s="8"/>
      <c r="E63" s="9"/>
      <c r="F63" s="9"/>
      <c r="G63" s="3"/>
      <c r="H63" s="3"/>
      <c r="I63" s="3"/>
      <c r="J63" s="4"/>
      <c r="K63" s="4"/>
      <c r="L63" s="4"/>
    </row>
    <row r="64" spans="3:12" s="2" customFormat="1" x14ac:dyDescent="0.25">
      <c r="C64" s="6"/>
      <c r="D64" s="8"/>
      <c r="E64" s="9"/>
      <c r="F64" s="9"/>
      <c r="G64" s="3"/>
      <c r="H64" s="3"/>
      <c r="I64" s="3"/>
      <c r="J64" s="4"/>
      <c r="K64" s="4"/>
      <c r="L64" s="4"/>
    </row>
    <row r="65" spans="3:12" s="2" customFormat="1" x14ac:dyDescent="0.25">
      <c r="C65" s="6"/>
      <c r="D65" s="8"/>
      <c r="E65" s="9"/>
      <c r="F65" s="9"/>
      <c r="G65" s="3"/>
      <c r="H65" s="3"/>
      <c r="I65" s="3"/>
      <c r="J65" s="4"/>
      <c r="K65" s="4"/>
      <c r="L65" s="4"/>
    </row>
    <row r="66" spans="3:12" s="2" customFormat="1" x14ac:dyDescent="0.25">
      <c r="C66" s="6"/>
      <c r="D66" s="8"/>
      <c r="E66" s="9"/>
      <c r="F66" s="9"/>
      <c r="G66" s="3"/>
      <c r="H66" s="3"/>
      <c r="I66" s="3"/>
      <c r="J66" s="4"/>
      <c r="K66" s="4"/>
      <c r="L66" s="4"/>
    </row>
    <row r="67" spans="3:12" s="2" customFormat="1" x14ac:dyDescent="0.25">
      <c r="C67" s="6"/>
      <c r="D67" s="8"/>
      <c r="E67" s="9"/>
      <c r="F67" s="9"/>
      <c r="G67" s="3"/>
      <c r="H67" s="3"/>
      <c r="I67" s="3"/>
      <c r="J67" s="4"/>
      <c r="K67" s="4"/>
      <c r="L67" s="4"/>
    </row>
    <row r="68" spans="3:12" s="2" customFormat="1" x14ac:dyDescent="0.25">
      <c r="C68" s="6"/>
      <c r="D68" s="8"/>
      <c r="E68" s="9"/>
      <c r="F68" s="9"/>
      <c r="G68" s="3"/>
      <c r="H68" s="3"/>
      <c r="I68" s="3"/>
      <c r="J68" s="4"/>
      <c r="K68" s="4"/>
      <c r="L68" s="4"/>
    </row>
    <row r="69" spans="3:12" s="2" customFormat="1" x14ac:dyDescent="0.25">
      <c r="C69" s="6"/>
      <c r="D69" s="8"/>
      <c r="E69" s="9"/>
      <c r="F69" s="9"/>
      <c r="G69" s="3"/>
      <c r="H69" s="3"/>
      <c r="I69" s="3"/>
      <c r="J69" s="4"/>
      <c r="K69" s="4"/>
      <c r="L69" s="4"/>
    </row>
    <row r="70" spans="3:12" s="2" customFormat="1" x14ac:dyDescent="0.25">
      <c r="C70" s="6"/>
      <c r="D70" s="8"/>
      <c r="E70" s="9"/>
      <c r="F70" s="9"/>
      <c r="G70" s="3"/>
      <c r="H70" s="3"/>
      <c r="I70" s="3"/>
      <c r="J70" s="4"/>
      <c r="K70" s="4"/>
      <c r="L70" s="4"/>
    </row>
    <row r="71" spans="3:12" s="2" customFormat="1" x14ac:dyDescent="0.25">
      <c r="C71" s="6"/>
      <c r="D71" s="8"/>
      <c r="E71" s="3"/>
      <c r="F71" s="3"/>
      <c r="G71" s="3"/>
      <c r="H71" s="3"/>
      <c r="I71" s="3"/>
      <c r="J71" s="4"/>
      <c r="K71" s="4"/>
      <c r="L71" s="4"/>
    </row>
    <row r="72" spans="3:12" s="2" customFormat="1" x14ac:dyDescent="0.25">
      <c r="C72" s="6"/>
      <c r="D72" s="8"/>
      <c r="E72" s="3"/>
      <c r="F72" s="3"/>
      <c r="G72" s="3"/>
      <c r="H72" s="3"/>
      <c r="I72" s="3"/>
      <c r="J72" s="4"/>
      <c r="K72" s="4"/>
      <c r="L72" s="4"/>
    </row>
    <row r="73" spans="3:12" x14ac:dyDescent="0.25">
      <c r="G73" s="3"/>
      <c r="H73" s="3"/>
      <c r="I73" s="3"/>
    </row>
    <row r="74" spans="3:12" x14ac:dyDescent="0.25">
      <c r="G74" s="3"/>
      <c r="H74" s="3"/>
      <c r="I74" s="3"/>
    </row>
    <row r="75" spans="3:12" x14ac:dyDescent="0.25">
      <c r="G75" s="3"/>
      <c r="H75" s="3"/>
      <c r="I75" s="3"/>
    </row>
    <row r="76" spans="3:12" x14ac:dyDescent="0.25">
      <c r="G76" s="3"/>
      <c r="H76" s="3"/>
      <c r="I76" s="3"/>
    </row>
    <row r="77" spans="3:12" x14ac:dyDescent="0.25">
      <c r="G77" s="3"/>
      <c r="H77" s="3"/>
      <c r="I77" s="3"/>
    </row>
    <row r="78" spans="3:12" x14ac:dyDescent="0.25">
      <c r="G78" s="3"/>
      <c r="H78" s="3"/>
      <c r="I78" s="3"/>
    </row>
    <row r="79" spans="3:12" x14ac:dyDescent="0.25">
      <c r="G79" s="3"/>
      <c r="H79" s="3"/>
      <c r="I79" s="3"/>
    </row>
    <row r="80" spans="3:12" x14ac:dyDescent="0.25">
      <c r="G80" s="3"/>
      <c r="H80" s="3"/>
      <c r="I80" s="3"/>
    </row>
    <row r="81" spans="7:9" x14ac:dyDescent="0.25">
      <c r="G81" s="3"/>
      <c r="H81" s="3"/>
      <c r="I81" s="3"/>
    </row>
    <row r="82" spans="7:9" x14ac:dyDescent="0.25">
      <c r="G82" s="3"/>
      <c r="H82" s="3"/>
      <c r="I82" s="3"/>
    </row>
    <row r="83" spans="7:9" x14ac:dyDescent="0.25">
      <c r="G83" s="3"/>
      <c r="H83" s="3"/>
      <c r="I83" s="3"/>
    </row>
    <row r="84" spans="7:9" x14ac:dyDescent="0.25">
      <c r="G84" s="3"/>
      <c r="H84" s="3"/>
      <c r="I84" s="3"/>
    </row>
    <row r="85" spans="7:9" x14ac:dyDescent="0.25">
      <c r="G85" s="3"/>
      <c r="H85" s="3"/>
      <c r="I85" s="3"/>
    </row>
    <row r="86" spans="7:9" x14ac:dyDescent="0.25">
      <c r="G86" s="3"/>
      <c r="H86" s="3"/>
      <c r="I86" s="3"/>
    </row>
    <row r="87" spans="7:9" x14ac:dyDescent="0.25">
      <c r="G87" s="3"/>
      <c r="H87" s="3"/>
      <c r="I87" s="3"/>
    </row>
    <row r="88" spans="7:9" x14ac:dyDescent="0.25">
      <c r="G88" s="3"/>
      <c r="H88" s="3"/>
      <c r="I88" s="3"/>
    </row>
    <row r="89" spans="7:9" x14ac:dyDescent="0.25">
      <c r="G89" s="3"/>
      <c r="H89" s="3"/>
      <c r="I89" s="3"/>
    </row>
    <row r="90" spans="7:9" x14ac:dyDescent="0.25">
      <c r="G90" s="3"/>
      <c r="H90" s="3"/>
      <c r="I90" s="3"/>
    </row>
    <row r="91" spans="7:9" x14ac:dyDescent="0.25">
      <c r="G91" s="3"/>
      <c r="H91" s="3"/>
      <c r="I91" s="3"/>
    </row>
    <row r="92" spans="7:9" x14ac:dyDescent="0.25">
      <c r="G92" s="3"/>
      <c r="H92" s="3"/>
      <c r="I92" s="3"/>
    </row>
    <row r="93" spans="7:9" x14ac:dyDescent="0.25">
      <c r="G93" s="3"/>
      <c r="H93" s="3"/>
      <c r="I93" s="3"/>
    </row>
    <row r="94" spans="7:9" x14ac:dyDescent="0.25">
      <c r="G94" s="3"/>
      <c r="H94" s="3"/>
      <c r="I94" s="3"/>
    </row>
    <row r="95" spans="7:9" x14ac:dyDescent="0.25">
      <c r="G95" s="3"/>
      <c r="H95" s="3"/>
      <c r="I95" s="3"/>
    </row>
    <row r="96" spans="7:9" x14ac:dyDescent="0.25">
      <c r="G96" s="3"/>
      <c r="H96" s="3"/>
      <c r="I96" s="3"/>
    </row>
    <row r="97" spans="7:9" x14ac:dyDescent="0.25">
      <c r="G97" s="3"/>
      <c r="H97" s="3"/>
      <c r="I97" s="3"/>
    </row>
    <row r="98" spans="7:9" x14ac:dyDescent="0.25">
      <c r="G98" s="3"/>
      <c r="H98" s="3"/>
      <c r="I98" s="3"/>
    </row>
    <row r="99" spans="7:9" x14ac:dyDescent="0.25">
      <c r="G99" s="3"/>
      <c r="H99" s="3"/>
      <c r="I99" s="3"/>
    </row>
    <row r="100" spans="7:9" x14ac:dyDescent="0.25">
      <c r="G100" s="3"/>
      <c r="H100" s="3"/>
      <c r="I100" s="3"/>
    </row>
    <row r="101" spans="7:9" x14ac:dyDescent="0.25">
      <c r="G101" s="3"/>
      <c r="H101" s="3"/>
      <c r="I101" s="3"/>
    </row>
    <row r="102" spans="7:9" x14ac:dyDescent="0.25">
      <c r="G102" s="3"/>
      <c r="H102" s="3"/>
      <c r="I102" s="3"/>
    </row>
    <row r="103" spans="7:9" x14ac:dyDescent="0.25">
      <c r="G103" s="3"/>
      <c r="H103" s="3"/>
      <c r="I103" s="3"/>
    </row>
    <row r="104" spans="7:9" x14ac:dyDescent="0.25">
      <c r="G104" s="3"/>
      <c r="H104" s="3"/>
      <c r="I104" s="3"/>
    </row>
    <row r="105" spans="7:9" x14ac:dyDescent="0.25">
      <c r="G105" s="3"/>
      <c r="H105" s="3"/>
      <c r="I105" s="3"/>
    </row>
    <row r="106" spans="7:9" x14ac:dyDescent="0.25">
      <c r="G106" s="3"/>
      <c r="H106" s="3"/>
      <c r="I106" s="3"/>
    </row>
    <row r="107" spans="7:9" x14ac:dyDescent="0.25">
      <c r="G107" s="3"/>
      <c r="H107" s="3"/>
      <c r="I107" s="3"/>
    </row>
    <row r="108" spans="7:9" x14ac:dyDescent="0.25">
      <c r="G108" s="3"/>
      <c r="H108" s="3"/>
      <c r="I108" s="3"/>
    </row>
    <row r="109" spans="7:9" x14ac:dyDescent="0.25">
      <c r="G109" s="3"/>
      <c r="H109" s="3"/>
      <c r="I109" s="3"/>
    </row>
    <row r="110" spans="7:9" x14ac:dyDescent="0.25">
      <c r="G110" s="3"/>
      <c r="H110" s="3"/>
      <c r="I110" s="3"/>
    </row>
    <row r="111" spans="7:9" x14ac:dyDescent="0.25">
      <c r="G111" s="3"/>
      <c r="H111" s="3"/>
      <c r="I111" s="3"/>
    </row>
    <row r="112" spans="7:9" x14ac:dyDescent="0.25">
      <c r="G112" s="3"/>
      <c r="H112" s="3"/>
      <c r="I112" s="3"/>
    </row>
    <row r="113" spans="7:9" x14ac:dyDescent="0.25">
      <c r="G113" s="3"/>
      <c r="H113" s="3"/>
      <c r="I113" s="3"/>
    </row>
    <row r="114" spans="7:9" x14ac:dyDescent="0.25">
      <c r="G114" s="3"/>
      <c r="H114" s="3"/>
      <c r="I114" s="3"/>
    </row>
    <row r="115" spans="7:9" x14ac:dyDescent="0.25">
      <c r="G115" s="3"/>
      <c r="H115" s="3"/>
      <c r="I115" s="3"/>
    </row>
    <row r="116" spans="7:9" x14ac:dyDescent="0.25">
      <c r="G116" s="3"/>
      <c r="H116" s="3"/>
      <c r="I116" s="3"/>
    </row>
    <row r="117" spans="7:9" x14ac:dyDescent="0.25">
      <c r="G117" s="3"/>
      <c r="H117" s="3"/>
      <c r="I117" s="3"/>
    </row>
    <row r="118" spans="7:9" x14ac:dyDescent="0.25">
      <c r="G118" s="3"/>
      <c r="H118" s="3"/>
      <c r="I118" s="3"/>
    </row>
    <row r="119" spans="7:9" x14ac:dyDescent="0.25">
      <c r="G119" s="3"/>
      <c r="H119" s="3"/>
      <c r="I119" s="3"/>
    </row>
    <row r="120" spans="7:9" x14ac:dyDescent="0.25">
      <c r="G120" s="3"/>
      <c r="H120" s="3"/>
      <c r="I120" s="3"/>
    </row>
    <row r="121" spans="7:9" x14ac:dyDescent="0.25">
      <c r="G121" s="3"/>
      <c r="H121" s="3"/>
      <c r="I121" s="3"/>
    </row>
    <row r="122" spans="7:9" x14ac:dyDescent="0.25">
      <c r="G122" s="3"/>
      <c r="H122" s="3"/>
      <c r="I122" s="3"/>
    </row>
    <row r="123" spans="7:9" x14ac:dyDescent="0.25">
      <c r="G123" s="3"/>
      <c r="H123" s="3"/>
      <c r="I123" s="3"/>
    </row>
    <row r="124" spans="7:9" x14ac:dyDescent="0.25">
      <c r="G124" s="3"/>
      <c r="H124" s="3"/>
      <c r="I124" s="3"/>
    </row>
    <row r="125" spans="7:9" x14ac:dyDescent="0.25">
      <c r="G125" s="3"/>
      <c r="H125" s="3"/>
      <c r="I125" s="3"/>
    </row>
    <row r="126" spans="7:9" x14ac:dyDescent="0.25">
      <c r="G126" s="3"/>
      <c r="H126" s="3"/>
      <c r="I126" s="3"/>
    </row>
    <row r="127" spans="7:9" x14ac:dyDescent="0.25">
      <c r="G127" s="3"/>
      <c r="H127" s="3"/>
      <c r="I127" s="3"/>
    </row>
    <row r="128" spans="7:9" x14ac:dyDescent="0.25">
      <c r="G128" s="3"/>
      <c r="H128" s="3"/>
      <c r="I128" s="3"/>
    </row>
    <row r="129" spans="7:9" x14ac:dyDescent="0.25">
      <c r="G129" s="3"/>
      <c r="H129" s="3"/>
      <c r="I129" s="3"/>
    </row>
    <row r="130" spans="7:9" x14ac:dyDescent="0.25">
      <c r="G130" s="3"/>
      <c r="H130" s="3"/>
      <c r="I130" s="3"/>
    </row>
    <row r="131" spans="7:9" x14ac:dyDescent="0.25">
      <c r="G131" s="3"/>
      <c r="H131" s="3"/>
      <c r="I131" s="3"/>
    </row>
    <row r="132" spans="7:9" x14ac:dyDescent="0.25">
      <c r="G132" s="3"/>
      <c r="H132" s="3"/>
      <c r="I132" s="3"/>
    </row>
    <row r="133" spans="7:9" x14ac:dyDescent="0.25">
      <c r="G133" s="3"/>
      <c r="H133" s="3"/>
      <c r="I133" s="3"/>
    </row>
    <row r="134" spans="7:9" x14ac:dyDescent="0.25">
      <c r="G134" s="3"/>
      <c r="H134" s="3"/>
      <c r="I134" s="3"/>
    </row>
    <row r="135" spans="7:9" x14ac:dyDescent="0.25">
      <c r="G135" s="3"/>
      <c r="H135" s="3"/>
      <c r="I135" s="3"/>
    </row>
    <row r="136" spans="7:9" x14ac:dyDescent="0.25">
      <c r="G136" s="3"/>
      <c r="H136" s="3"/>
      <c r="I136" s="3"/>
    </row>
    <row r="137" spans="7:9" x14ac:dyDescent="0.25">
      <c r="G137" s="3"/>
      <c r="H137" s="3"/>
      <c r="I137" s="3"/>
    </row>
    <row r="138" spans="7:9" x14ac:dyDescent="0.25">
      <c r="G138" s="3"/>
      <c r="H138" s="3"/>
      <c r="I138" s="3"/>
    </row>
    <row r="139" spans="7:9" x14ac:dyDescent="0.25">
      <c r="G139" s="3"/>
      <c r="H139" s="3"/>
      <c r="I139" s="3"/>
    </row>
    <row r="140" spans="7:9" x14ac:dyDescent="0.25">
      <c r="G140" s="3"/>
      <c r="H140" s="3"/>
      <c r="I140" s="3"/>
    </row>
    <row r="141" spans="7:9" x14ac:dyDescent="0.25">
      <c r="G141" s="3"/>
      <c r="H141" s="3"/>
      <c r="I141" s="3"/>
    </row>
    <row r="142" spans="7:9" x14ac:dyDescent="0.25">
      <c r="G142" s="3"/>
      <c r="H142" s="3"/>
      <c r="I142" s="3"/>
    </row>
    <row r="143" spans="7:9" x14ac:dyDescent="0.25">
      <c r="G143" s="3"/>
      <c r="H143" s="3"/>
      <c r="I143" s="3"/>
    </row>
    <row r="144" spans="7:9" x14ac:dyDescent="0.25">
      <c r="G144" s="3"/>
      <c r="H144" s="3"/>
      <c r="I144" s="3"/>
    </row>
    <row r="145" spans="7:9" x14ac:dyDescent="0.25">
      <c r="G145" s="3"/>
      <c r="H145" s="3"/>
      <c r="I145" s="3"/>
    </row>
    <row r="146" spans="7:9" x14ac:dyDescent="0.25">
      <c r="G146" s="3"/>
      <c r="H146" s="3"/>
      <c r="I146" s="3"/>
    </row>
    <row r="147" spans="7:9" x14ac:dyDescent="0.25">
      <c r="G147" s="3"/>
      <c r="H147" s="3"/>
      <c r="I147" s="3"/>
    </row>
    <row r="148" spans="7:9" x14ac:dyDescent="0.25">
      <c r="G148" s="3"/>
      <c r="H148" s="3"/>
      <c r="I148" s="3"/>
    </row>
    <row r="149" spans="7:9" x14ac:dyDescent="0.25">
      <c r="G149" s="3"/>
      <c r="H149" s="3"/>
      <c r="I149" s="3"/>
    </row>
    <row r="150" spans="7:9" x14ac:dyDescent="0.25">
      <c r="G150" s="3"/>
      <c r="H150" s="3"/>
      <c r="I150" s="3"/>
    </row>
    <row r="151" spans="7:9" x14ac:dyDescent="0.25">
      <c r="G151" s="3"/>
      <c r="H151" s="3"/>
      <c r="I151" s="3"/>
    </row>
    <row r="152" spans="7:9" x14ac:dyDescent="0.25">
      <c r="G152" s="3"/>
      <c r="H152" s="3"/>
      <c r="I152" s="3"/>
    </row>
    <row r="153" spans="7:9" x14ac:dyDescent="0.25">
      <c r="G153" s="3"/>
      <c r="H153" s="3"/>
      <c r="I153" s="3"/>
    </row>
    <row r="154" spans="7:9" x14ac:dyDescent="0.25">
      <c r="G154" s="3"/>
      <c r="H154" s="3"/>
      <c r="I154" s="3"/>
    </row>
    <row r="155" spans="7:9" x14ac:dyDescent="0.25">
      <c r="G155" s="3"/>
      <c r="H155" s="3"/>
      <c r="I155" s="3"/>
    </row>
    <row r="156" spans="7:9" x14ac:dyDescent="0.25">
      <c r="G156" s="3"/>
      <c r="H156" s="3"/>
      <c r="I156" s="3"/>
    </row>
    <row r="157" spans="7:9" x14ac:dyDescent="0.25">
      <c r="G157" s="3"/>
      <c r="H157" s="3"/>
      <c r="I157" s="3"/>
    </row>
    <row r="158" spans="7:9" x14ac:dyDescent="0.25">
      <c r="G158" s="3"/>
      <c r="H158" s="3"/>
      <c r="I158" s="3"/>
    </row>
    <row r="159" spans="7:9" x14ac:dyDescent="0.25">
      <c r="G159" s="3"/>
      <c r="H159" s="3"/>
      <c r="I159" s="3"/>
    </row>
    <row r="160" spans="7:9" x14ac:dyDescent="0.25">
      <c r="G160" s="3"/>
      <c r="H160" s="3"/>
      <c r="I160" s="3"/>
    </row>
    <row r="161" spans="7:9" x14ac:dyDescent="0.25">
      <c r="G161" s="3"/>
      <c r="H161" s="3"/>
      <c r="I161" s="3"/>
    </row>
    <row r="162" spans="7:9" x14ac:dyDescent="0.25">
      <c r="G162" s="3"/>
      <c r="H162" s="3"/>
      <c r="I162" s="3"/>
    </row>
    <row r="163" spans="7:9" x14ac:dyDescent="0.25">
      <c r="G163" s="3"/>
      <c r="H163" s="3"/>
      <c r="I163" s="3"/>
    </row>
    <row r="164" spans="7:9" x14ac:dyDescent="0.25">
      <c r="G164" s="3"/>
      <c r="H164" s="3"/>
      <c r="I164" s="3"/>
    </row>
    <row r="165" spans="7:9" x14ac:dyDescent="0.25">
      <c r="G165" s="3"/>
      <c r="H165" s="3"/>
      <c r="I165" s="3"/>
    </row>
    <row r="166" spans="7:9" x14ac:dyDescent="0.25">
      <c r="G166" s="3"/>
      <c r="H166" s="3"/>
      <c r="I166" s="3"/>
    </row>
    <row r="167" spans="7:9" x14ac:dyDescent="0.25">
      <c r="G167" s="3"/>
      <c r="H167" s="3"/>
      <c r="I167" s="3"/>
    </row>
    <row r="168" spans="7:9" x14ac:dyDescent="0.25">
      <c r="G168" s="3"/>
      <c r="H168" s="3"/>
      <c r="I168" s="3"/>
    </row>
    <row r="169" spans="7:9" x14ac:dyDescent="0.25">
      <c r="G169" s="3"/>
      <c r="H169" s="3"/>
      <c r="I169" s="3"/>
    </row>
    <row r="170" spans="7:9" x14ac:dyDescent="0.25">
      <c r="G170" s="3"/>
      <c r="H170" s="3"/>
      <c r="I170" s="3"/>
    </row>
    <row r="171" spans="7:9" x14ac:dyDescent="0.25">
      <c r="G171" s="3"/>
      <c r="H171" s="3"/>
      <c r="I171" s="3"/>
    </row>
    <row r="172" spans="7:9" x14ac:dyDescent="0.25">
      <c r="G172" s="3"/>
      <c r="H172" s="3"/>
      <c r="I172" s="3"/>
    </row>
    <row r="173" spans="7:9" x14ac:dyDescent="0.25">
      <c r="G173" s="3"/>
      <c r="H173" s="3"/>
      <c r="I173" s="3"/>
    </row>
    <row r="174" spans="7:9" x14ac:dyDescent="0.25">
      <c r="G174" s="3"/>
      <c r="H174" s="3"/>
      <c r="I174" s="3"/>
    </row>
    <row r="175" spans="7:9" x14ac:dyDescent="0.25">
      <c r="G175" s="3"/>
      <c r="H175" s="3"/>
      <c r="I175" s="3"/>
    </row>
    <row r="176" spans="7:9" x14ac:dyDescent="0.25">
      <c r="G176" s="3"/>
      <c r="H176" s="3"/>
      <c r="I176" s="3"/>
    </row>
    <row r="177" spans="7:9" x14ac:dyDescent="0.25">
      <c r="G177" s="3"/>
      <c r="H177" s="3"/>
      <c r="I177" s="3"/>
    </row>
    <row r="178" spans="7:9" x14ac:dyDescent="0.25">
      <c r="G178" s="3"/>
      <c r="H178" s="3"/>
      <c r="I178" s="3"/>
    </row>
    <row r="179" spans="7:9" x14ac:dyDescent="0.25">
      <c r="G179" s="3"/>
      <c r="H179" s="3"/>
      <c r="I179" s="3"/>
    </row>
    <row r="180" spans="7:9" x14ac:dyDescent="0.25">
      <c r="G180" s="3"/>
      <c r="H180" s="3"/>
      <c r="I180" s="3"/>
    </row>
    <row r="181" spans="7:9" x14ac:dyDescent="0.25">
      <c r="G181" s="3"/>
      <c r="H181" s="3"/>
      <c r="I181" s="3"/>
    </row>
    <row r="182" spans="7:9" x14ac:dyDescent="0.25">
      <c r="G182" s="3"/>
      <c r="H182" s="3"/>
      <c r="I182" s="3"/>
    </row>
    <row r="183" spans="7:9" x14ac:dyDescent="0.25">
      <c r="G183" s="3"/>
      <c r="H183" s="3"/>
      <c r="I183" s="3"/>
    </row>
    <row r="184" spans="7:9" x14ac:dyDescent="0.25">
      <c r="G184" s="3"/>
      <c r="H184" s="3"/>
      <c r="I184" s="3"/>
    </row>
    <row r="185" spans="7:9" x14ac:dyDescent="0.25">
      <c r="G185" s="3"/>
      <c r="H185" s="3"/>
      <c r="I185" s="3"/>
    </row>
    <row r="186" spans="7:9" x14ac:dyDescent="0.25">
      <c r="G186" s="3"/>
      <c r="H186" s="3"/>
      <c r="I186" s="3"/>
    </row>
    <row r="187" spans="7:9" x14ac:dyDescent="0.25">
      <c r="G187" s="3"/>
      <c r="H187" s="3"/>
      <c r="I187" s="3"/>
    </row>
    <row r="188" spans="7:9" x14ac:dyDescent="0.25">
      <c r="G188" s="3"/>
      <c r="H188" s="3"/>
      <c r="I188" s="3"/>
    </row>
    <row r="189" spans="7:9" x14ac:dyDescent="0.25">
      <c r="G189" s="3"/>
      <c r="H189" s="3"/>
      <c r="I189" s="3"/>
    </row>
    <row r="190" spans="7:9" x14ac:dyDescent="0.25">
      <c r="G190" s="3"/>
      <c r="H190" s="3"/>
      <c r="I190" s="3"/>
    </row>
    <row r="191" spans="7:9" x14ac:dyDescent="0.25">
      <c r="G191" s="3"/>
      <c r="H191" s="3"/>
      <c r="I191" s="3"/>
    </row>
    <row r="192" spans="7:9" x14ac:dyDescent="0.25">
      <c r="G192" s="3"/>
      <c r="H192" s="3"/>
      <c r="I192" s="3"/>
    </row>
    <row r="193" spans="7:9" x14ac:dyDescent="0.25">
      <c r="G193" s="3"/>
      <c r="H193" s="3"/>
      <c r="I193" s="3"/>
    </row>
    <row r="194" spans="7:9" x14ac:dyDescent="0.25">
      <c r="G194" s="3"/>
      <c r="H194" s="3"/>
      <c r="I194" s="3"/>
    </row>
    <row r="195" spans="7:9" x14ac:dyDescent="0.25">
      <c r="G195" s="3"/>
      <c r="H195" s="3"/>
      <c r="I195" s="3"/>
    </row>
    <row r="196" spans="7:9" x14ac:dyDescent="0.25">
      <c r="G196" s="3"/>
      <c r="H196" s="3"/>
      <c r="I196" s="3"/>
    </row>
    <row r="197" spans="7:9" x14ac:dyDescent="0.25">
      <c r="G197" s="3"/>
      <c r="H197" s="3"/>
      <c r="I197" s="3"/>
    </row>
    <row r="198" spans="7:9" x14ac:dyDescent="0.25">
      <c r="G198" s="3"/>
      <c r="H198" s="3"/>
      <c r="I198" s="3"/>
    </row>
    <row r="199" spans="7:9" x14ac:dyDescent="0.25">
      <c r="G199" s="3"/>
      <c r="H199" s="3"/>
      <c r="I199" s="3"/>
    </row>
    <row r="200" spans="7:9" x14ac:dyDescent="0.25">
      <c r="G200" s="3"/>
      <c r="H200" s="3"/>
      <c r="I200" s="3"/>
    </row>
    <row r="201" spans="7:9" x14ac:dyDescent="0.25">
      <c r="G201" s="3"/>
      <c r="H201" s="3"/>
      <c r="I201" s="3"/>
    </row>
    <row r="202" spans="7:9" x14ac:dyDescent="0.25">
      <c r="G202" s="3"/>
      <c r="H202" s="3"/>
      <c r="I202" s="3"/>
    </row>
    <row r="203" spans="7:9" x14ac:dyDescent="0.25">
      <c r="G203" s="3"/>
      <c r="H203" s="3"/>
      <c r="I203" s="3"/>
    </row>
    <row r="204" spans="7:9" x14ac:dyDescent="0.25">
      <c r="G204" s="3"/>
      <c r="H204" s="3"/>
      <c r="I204" s="3"/>
    </row>
    <row r="205" spans="7:9" x14ac:dyDescent="0.25">
      <c r="G205" s="3"/>
      <c r="H205" s="3"/>
      <c r="I205" s="3"/>
    </row>
    <row r="206" spans="7:9" x14ac:dyDescent="0.25">
      <c r="G206" s="3"/>
      <c r="H206" s="3"/>
      <c r="I206" s="3"/>
    </row>
    <row r="207" spans="7:9" x14ac:dyDescent="0.25">
      <c r="G207" s="3"/>
      <c r="H207" s="3"/>
      <c r="I207" s="3"/>
    </row>
    <row r="208" spans="7:9" x14ac:dyDescent="0.25">
      <c r="G208" s="3"/>
      <c r="H208" s="3"/>
      <c r="I208" s="3"/>
    </row>
    <row r="209" spans="7:9" x14ac:dyDescent="0.25">
      <c r="G209" s="3"/>
      <c r="H209" s="3"/>
      <c r="I209" s="3"/>
    </row>
    <row r="210" spans="7:9" x14ac:dyDescent="0.25">
      <c r="G210" s="3"/>
      <c r="H210" s="3"/>
      <c r="I210" s="3"/>
    </row>
    <row r="211" spans="7:9" x14ac:dyDescent="0.25">
      <c r="G211" s="3"/>
      <c r="H211" s="3"/>
      <c r="I211" s="3"/>
    </row>
    <row r="212" spans="7:9" x14ac:dyDescent="0.25">
      <c r="G212" s="3"/>
      <c r="H212" s="3"/>
      <c r="I212" s="3"/>
    </row>
    <row r="213" spans="7:9" x14ac:dyDescent="0.25">
      <c r="G213" s="3"/>
      <c r="H213" s="3"/>
      <c r="I213" s="3"/>
    </row>
    <row r="214" spans="7:9" x14ac:dyDescent="0.25">
      <c r="G214" s="3"/>
      <c r="H214" s="3"/>
      <c r="I214" s="3"/>
    </row>
    <row r="215" spans="7:9" x14ac:dyDescent="0.25">
      <c r="G215" s="3"/>
      <c r="H215" s="3"/>
      <c r="I215" s="3"/>
    </row>
    <row r="216" spans="7:9" x14ac:dyDescent="0.25">
      <c r="G216" s="3"/>
      <c r="H216" s="3"/>
      <c r="I216" s="3"/>
    </row>
    <row r="217" spans="7:9" x14ac:dyDescent="0.25">
      <c r="G217" s="3"/>
      <c r="H217" s="3"/>
      <c r="I217" s="3"/>
    </row>
    <row r="218" spans="7:9" x14ac:dyDescent="0.25">
      <c r="G218" s="3"/>
      <c r="H218" s="3"/>
      <c r="I218" s="3"/>
    </row>
    <row r="219" spans="7:9" x14ac:dyDescent="0.25">
      <c r="G219" s="3"/>
      <c r="H219" s="3"/>
      <c r="I219" s="3"/>
    </row>
    <row r="220" spans="7:9" x14ac:dyDescent="0.25">
      <c r="G220" s="3"/>
      <c r="H220" s="3"/>
      <c r="I220" s="3"/>
    </row>
    <row r="221" spans="7:9" x14ac:dyDescent="0.25">
      <c r="G221" s="3"/>
      <c r="H221" s="3"/>
      <c r="I221" s="3"/>
    </row>
    <row r="222" spans="7:9" x14ac:dyDescent="0.25">
      <c r="G222" s="3"/>
      <c r="H222" s="3"/>
      <c r="I222" s="3"/>
    </row>
    <row r="223" spans="7:9" x14ac:dyDescent="0.25">
      <c r="G223" s="3"/>
      <c r="H223" s="3"/>
      <c r="I223" s="3"/>
    </row>
    <row r="224" spans="7:9" x14ac:dyDescent="0.25">
      <c r="G224" s="3"/>
      <c r="H224" s="3"/>
      <c r="I224" s="3"/>
    </row>
    <row r="225" spans="7:9" x14ac:dyDescent="0.25">
      <c r="G225" s="3"/>
      <c r="H225" s="3"/>
      <c r="I225" s="3"/>
    </row>
    <row r="226" spans="7:9" x14ac:dyDescent="0.25">
      <c r="G226" s="3"/>
      <c r="H226" s="3"/>
      <c r="I226" s="3"/>
    </row>
    <row r="227" spans="7:9" x14ac:dyDescent="0.25">
      <c r="G227" s="3"/>
      <c r="H227" s="3"/>
      <c r="I227" s="3"/>
    </row>
    <row r="228" spans="7:9" x14ac:dyDescent="0.25">
      <c r="G228" s="3"/>
      <c r="H228" s="3"/>
      <c r="I228" s="3"/>
    </row>
    <row r="229" spans="7:9" x14ac:dyDescent="0.25">
      <c r="G229" s="3"/>
      <c r="H229" s="3"/>
      <c r="I229" s="3"/>
    </row>
    <row r="230" spans="7:9" x14ac:dyDescent="0.25">
      <c r="G230" s="3"/>
      <c r="H230" s="3"/>
      <c r="I230" s="3"/>
    </row>
    <row r="231" spans="7:9" x14ac:dyDescent="0.25">
      <c r="G231" s="3"/>
      <c r="H231" s="3"/>
      <c r="I231" s="3"/>
    </row>
    <row r="232" spans="7:9" x14ac:dyDescent="0.25">
      <c r="G232" s="3"/>
      <c r="H232" s="3"/>
      <c r="I232" s="3"/>
    </row>
    <row r="233" spans="7:9" x14ac:dyDescent="0.25">
      <c r="G233" s="3"/>
      <c r="H233" s="3"/>
      <c r="I233" s="3"/>
    </row>
    <row r="234" spans="7:9" x14ac:dyDescent="0.25">
      <c r="G234" s="3"/>
      <c r="H234" s="3"/>
      <c r="I234" s="3"/>
    </row>
    <row r="235" spans="7:9" x14ac:dyDescent="0.25">
      <c r="G235" s="3"/>
      <c r="H235" s="3"/>
      <c r="I235" s="3"/>
    </row>
    <row r="236" spans="7:9" x14ac:dyDescent="0.25">
      <c r="G236" s="3"/>
      <c r="H236" s="3"/>
      <c r="I236" s="3"/>
    </row>
    <row r="237" spans="7:9" x14ac:dyDescent="0.25">
      <c r="G237" s="3"/>
      <c r="H237" s="3"/>
      <c r="I237" s="3"/>
    </row>
    <row r="238" spans="7:9" x14ac:dyDescent="0.25">
      <c r="G238" s="3"/>
      <c r="H238" s="3"/>
      <c r="I238" s="3"/>
    </row>
    <row r="239" spans="7:9" x14ac:dyDescent="0.25">
      <c r="G239" s="3"/>
      <c r="H239" s="3"/>
      <c r="I239" s="3"/>
    </row>
    <row r="240" spans="7:9" x14ac:dyDescent="0.25">
      <c r="G240" s="3"/>
      <c r="H240" s="3"/>
      <c r="I240" s="3"/>
    </row>
    <row r="241" spans="7:9" x14ac:dyDescent="0.25">
      <c r="G241" s="3"/>
      <c r="H241" s="3"/>
      <c r="I241" s="3"/>
    </row>
    <row r="242" spans="7:9" x14ac:dyDescent="0.25">
      <c r="G242" s="3"/>
      <c r="H242" s="3"/>
      <c r="I242" s="3"/>
    </row>
    <row r="243" spans="7:9" x14ac:dyDescent="0.25">
      <c r="G243" s="3"/>
      <c r="H243" s="3"/>
      <c r="I243" s="3"/>
    </row>
    <row r="244" spans="7:9" x14ac:dyDescent="0.25">
      <c r="G244" s="3"/>
      <c r="H244" s="3"/>
      <c r="I244" s="3"/>
    </row>
    <row r="245" spans="7:9" x14ac:dyDescent="0.25">
      <c r="G245" s="3"/>
      <c r="H245" s="3"/>
      <c r="I245" s="3"/>
    </row>
    <row r="246" spans="7:9" x14ac:dyDescent="0.25">
      <c r="G246" s="3"/>
      <c r="H246" s="3"/>
      <c r="I246" s="3"/>
    </row>
    <row r="247" spans="7:9" x14ac:dyDescent="0.25">
      <c r="G247" s="3"/>
      <c r="H247" s="3"/>
      <c r="I247" s="3"/>
    </row>
    <row r="248" spans="7:9" x14ac:dyDescent="0.25">
      <c r="G248" s="3"/>
      <c r="H248" s="3"/>
      <c r="I248" s="3"/>
    </row>
    <row r="249" spans="7:9" x14ac:dyDescent="0.25">
      <c r="G249" s="3"/>
      <c r="H249" s="3"/>
      <c r="I249" s="3"/>
    </row>
    <row r="250" spans="7:9" x14ac:dyDescent="0.25">
      <c r="G250" s="3"/>
      <c r="H250" s="3"/>
      <c r="I250" s="3"/>
    </row>
    <row r="251" spans="7:9" x14ac:dyDescent="0.25">
      <c r="G251" s="3"/>
      <c r="H251" s="3"/>
      <c r="I251" s="3"/>
    </row>
    <row r="252" spans="7:9" x14ac:dyDescent="0.25">
      <c r="G252" s="3"/>
      <c r="H252" s="3"/>
      <c r="I252" s="3"/>
    </row>
    <row r="253" spans="7:9" x14ac:dyDescent="0.25">
      <c r="G253" s="3"/>
      <c r="H253" s="3"/>
      <c r="I253" s="3"/>
    </row>
    <row r="254" spans="7:9" x14ac:dyDescent="0.25">
      <c r="G254" s="3"/>
      <c r="H254" s="3"/>
      <c r="I254" s="3"/>
    </row>
    <row r="255" spans="7:9" x14ac:dyDescent="0.25">
      <c r="G255" s="3"/>
      <c r="H255" s="3"/>
      <c r="I255" s="3"/>
    </row>
    <row r="256" spans="7:9" x14ac:dyDescent="0.25">
      <c r="G256" s="3"/>
      <c r="H256" s="3"/>
      <c r="I256" s="3"/>
    </row>
    <row r="257" spans="7:9" x14ac:dyDescent="0.25">
      <c r="G257" s="3"/>
      <c r="H257" s="3"/>
      <c r="I257" s="3"/>
    </row>
    <row r="258" spans="7:9" x14ac:dyDescent="0.25">
      <c r="G258" s="3"/>
      <c r="H258" s="3"/>
      <c r="I258" s="3"/>
    </row>
    <row r="259" spans="7:9" x14ac:dyDescent="0.25">
      <c r="G259" s="3"/>
      <c r="H259" s="3"/>
      <c r="I259" s="3"/>
    </row>
    <row r="260" spans="7:9" x14ac:dyDescent="0.25">
      <c r="G260" s="3"/>
      <c r="H260" s="3"/>
      <c r="I260" s="3"/>
    </row>
    <row r="261" spans="7:9" x14ac:dyDescent="0.25">
      <c r="G261" s="3"/>
      <c r="H261" s="3"/>
      <c r="I261" s="3"/>
    </row>
    <row r="262" spans="7:9" x14ac:dyDescent="0.25">
      <c r="G262" s="3"/>
      <c r="H262" s="3"/>
      <c r="I262" s="3"/>
    </row>
    <row r="263" spans="7:9" x14ac:dyDescent="0.25">
      <c r="G263" s="3"/>
      <c r="H263" s="3"/>
      <c r="I263" s="3"/>
    </row>
    <row r="264" spans="7:9" x14ac:dyDescent="0.25">
      <c r="G264" s="3"/>
      <c r="H264" s="3"/>
      <c r="I264" s="3"/>
    </row>
    <row r="265" spans="7:9" x14ac:dyDescent="0.25">
      <c r="G265" s="3"/>
      <c r="H265" s="3"/>
      <c r="I265" s="3"/>
    </row>
    <row r="266" spans="7:9" x14ac:dyDescent="0.25">
      <c r="G266" s="3"/>
      <c r="H266" s="3"/>
      <c r="I266" s="3"/>
    </row>
    <row r="267" spans="7:9" x14ac:dyDescent="0.25">
      <c r="G267" s="3"/>
      <c r="H267" s="3"/>
      <c r="I267" s="3"/>
    </row>
    <row r="268" spans="7:9" x14ac:dyDescent="0.25">
      <c r="G268" s="3"/>
      <c r="H268" s="3"/>
      <c r="I268" s="3"/>
    </row>
    <row r="269" spans="7:9" x14ac:dyDescent="0.25">
      <c r="G269" s="3"/>
      <c r="H269" s="3"/>
      <c r="I269" s="3"/>
    </row>
    <row r="270" spans="7:9" x14ac:dyDescent="0.25">
      <c r="G270" s="3"/>
      <c r="H270" s="3"/>
      <c r="I270" s="3"/>
    </row>
    <row r="271" spans="7:9" x14ac:dyDescent="0.25">
      <c r="G271" s="3"/>
      <c r="H271" s="3"/>
      <c r="I271" s="3"/>
    </row>
    <row r="272" spans="7:9" x14ac:dyDescent="0.25">
      <c r="G272" s="3"/>
      <c r="H272" s="3"/>
      <c r="I272" s="3"/>
    </row>
    <row r="273" spans="7:9" x14ac:dyDescent="0.25">
      <c r="G273" s="3"/>
      <c r="H273" s="3"/>
      <c r="I273" s="3"/>
    </row>
    <row r="274" spans="7:9" x14ac:dyDescent="0.25">
      <c r="G274" s="3"/>
      <c r="H274" s="3"/>
      <c r="I274" s="3"/>
    </row>
    <row r="275" spans="7:9" x14ac:dyDescent="0.25">
      <c r="G275" s="3"/>
      <c r="H275" s="3"/>
      <c r="I275" s="3"/>
    </row>
    <row r="276" spans="7:9" x14ac:dyDescent="0.25">
      <c r="G276" s="3"/>
      <c r="H276" s="3"/>
      <c r="I276" s="3"/>
    </row>
    <row r="277" spans="7:9" x14ac:dyDescent="0.25">
      <c r="G277" s="3"/>
      <c r="H277" s="3"/>
      <c r="I277" s="3"/>
    </row>
    <row r="278" spans="7:9" x14ac:dyDescent="0.25">
      <c r="G278" s="3"/>
      <c r="H278" s="3"/>
      <c r="I278" s="3"/>
    </row>
    <row r="279" spans="7:9" x14ac:dyDescent="0.25">
      <c r="G279" s="3"/>
      <c r="H279" s="3"/>
      <c r="I279" s="3"/>
    </row>
    <row r="280" spans="7:9" x14ac:dyDescent="0.25">
      <c r="G280" s="3"/>
      <c r="H280" s="3"/>
      <c r="I280" s="3"/>
    </row>
    <row r="281" spans="7:9" x14ac:dyDescent="0.25">
      <c r="G281" s="3"/>
      <c r="H281" s="3"/>
      <c r="I281" s="3"/>
    </row>
    <row r="282" spans="7:9" x14ac:dyDescent="0.25">
      <c r="G282" s="3"/>
      <c r="H282" s="3"/>
      <c r="I282" s="3"/>
    </row>
    <row r="283" spans="7:9" x14ac:dyDescent="0.25">
      <c r="G283" s="3"/>
      <c r="H283" s="3"/>
      <c r="I283" s="3"/>
    </row>
    <row r="284" spans="7:9" x14ac:dyDescent="0.25">
      <c r="G284" s="3"/>
      <c r="H284" s="3"/>
      <c r="I284" s="3"/>
    </row>
    <row r="285" spans="7:9" x14ac:dyDescent="0.25">
      <c r="G285" s="3"/>
      <c r="H285" s="3"/>
      <c r="I285" s="3"/>
    </row>
    <row r="286" spans="7:9" x14ac:dyDescent="0.25">
      <c r="G286" s="3"/>
      <c r="H286" s="3"/>
      <c r="I286" s="3"/>
    </row>
    <row r="287" spans="7:9" x14ac:dyDescent="0.25">
      <c r="G287" s="3"/>
      <c r="H287" s="3"/>
      <c r="I287" s="3"/>
    </row>
    <row r="288" spans="7:9" x14ac:dyDescent="0.25">
      <c r="G288" s="3"/>
      <c r="H288" s="3"/>
      <c r="I288" s="3"/>
    </row>
    <row r="289" spans="7:9" x14ac:dyDescent="0.25">
      <c r="G289" s="3"/>
      <c r="H289" s="3"/>
      <c r="I289" s="3"/>
    </row>
    <row r="290" spans="7:9" x14ac:dyDescent="0.25">
      <c r="G290" s="3"/>
      <c r="H290" s="3"/>
      <c r="I290" s="3"/>
    </row>
    <row r="291" spans="7:9" x14ac:dyDescent="0.25">
      <c r="G291" s="3"/>
      <c r="H291" s="3"/>
      <c r="I291" s="3"/>
    </row>
    <row r="292" spans="7:9" x14ac:dyDescent="0.25">
      <c r="G292" s="3"/>
      <c r="H292" s="3"/>
      <c r="I292" s="3"/>
    </row>
    <row r="293" spans="7:9" x14ac:dyDescent="0.25">
      <c r="G293" s="3"/>
      <c r="H293" s="3"/>
      <c r="I293" s="3"/>
    </row>
    <row r="294" spans="7:9" x14ac:dyDescent="0.25">
      <c r="G294" s="3"/>
      <c r="H294" s="3"/>
      <c r="I294" s="3"/>
    </row>
    <row r="295" spans="7:9" x14ac:dyDescent="0.25">
      <c r="G295" s="3"/>
      <c r="H295" s="3"/>
      <c r="I295" s="3"/>
    </row>
    <row r="296" spans="7:9" x14ac:dyDescent="0.25">
      <c r="G296" s="3"/>
      <c r="H296" s="3"/>
      <c r="I296" s="3"/>
    </row>
    <row r="297" spans="7:9" x14ac:dyDescent="0.25">
      <c r="G297" s="3"/>
      <c r="H297" s="3"/>
      <c r="I297" s="3"/>
    </row>
    <row r="298" spans="7:9" x14ac:dyDescent="0.25">
      <c r="G298" s="3"/>
      <c r="H298" s="3"/>
      <c r="I298" s="3"/>
    </row>
    <row r="299" spans="7:9" x14ac:dyDescent="0.25">
      <c r="G299" s="3"/>
      <c r="H299" s="3"/>
      <c r="I299" s="3"/>
    </row>
    <row r="300" spans="7:9" x14ac:dyDescent="0.25">
      <c r="G300" s="3"/>
      <c r="H300" s="3"/>
      <c r="I300" s="3"/>
    </row>
    <row r="301" spans="7:9" x14ac:dyDescent="0.25">
      <c r="G301" s="3"/>
      <c r="H301" s="3"/>
      <c r="I301" s="3"/>
    </row>
    <row r="302" spans="7:9" x14ac:dyDescent="0.25">
      <c r="G302" s="3"/>
      <c r="H302" s="3"/>
      <c r="I302" s="3"/>
    </row>
    <row r="303" spans="7:9" x14ac:dyDescent="0.25">
      <c r="G303" s="3"/>
      <c r="H303" s="3"/>
      <c r="I303" s="3"/>
    </row>
    <row r="304" spans="7:9" x14ac:dyDescent="0.25">
      <c r="G304" s="3"/>
      <c r="H304" s="3"/>
      <c r="I304" s="3"/>
    </row>
    <row r="305" spans="7:9" x14ac:dyDescent="0.25">
      <c r="G305" s="3"/>
      <c r="H305" s="3"/>
      <c r="I305" s="3"/>
    </row>
    <row r="306" spans="7:9" x14ac:dyDescent="0.25">
      <c r="G306" s="3"/>
      <c r="H306" s="3"/>
      <c r="I306" s="3"/>
    </row>
    <row r="307" spans="7:9" x14ac:dyDescent="0.25">
      <c r="G307" s="3"/>
      <c r="H307" s="3"/>
      <c r="I307" s="3"/>
    </row>
    <row r="308" spans="7:9" x14ac:dyDescent="0.25">
      <c r="G308" s="3"/>
      <c r="H308" s="3"/>
      <c r="I308" s="3"/>
    </row>
    <row r="309" spans="7:9" x14ac:dyDescent="0.25">
      <c r="G309" s="3"/>
      <c r="H309" s="3"/>
      <c r="I309" s="3"/>
    </row>
    <row r="310" spans="7:9" x14ac:dyDescent="0.25">
      <c r="G310" s="3"/>
      <c r="H310" s="3"/>
      <c r="I310" s="3"/>
    </row>
    <row r="311" spans="7:9" x14ac:dyDescent="0.25">
      <c r="G311" s="3"/>
      <c r="H311" s="3"/>
      <c r="I311" s="3"/>
    </row>
    <row r="312" spans="7:9" x14ac:dyDescent="0.25">
      <c r="G312" s="3"/>
      <c r="H312" s="3"/>
      <c r="I312" s="3"/>
    </row>
    <row r="313" spans="7:9" x14ac:dyDescent="0.25">
      <c r="G313" s="3"/>
      <c r="H313" s="3"/>
      <c r="I313" s="3"/>
    </row>
    <row r="314" spans="7:9" x14ac:dyDescent="0.25">
      <c r="G314" s="3"/>
      <c r="H314" s="3"/>
      <c r="I314" s="3"/>
    </row>
    <row r="315" spans="7:9" x14ac:dyDescent="0.25">
      <c r="G315" s="3"/>
      <c r="H315" s="3"/>
      <c r="I315" s="3"/>
    </row>
    <row r="316" spans="7:9" x14ac:dyDescent="0.25">
      <c r="G316" s="3"/>
      <c r="H316" s="3"/>
      <c r="I316" s="3"/>
    </row>
    <row r="317" spans="7:9" x14ac:dyDescent="0.25">
      <c r="G317" s="3"/>
      <c r="H317" s="3"/>
      <c r="I317" s="3"/>
    </row>
    <row r="318" spans="7:9" x14ac:dyDescent="0.25">
      <c r="G318" s="3"/>
      <c r="H318" s="3"/>
      <c r="I318" s="3"/>
    </row>
    <row r="319" spans="7:9" x14ac:dyDescent="0.25">
      <c r="G319" s="3"/>
      <c r="H319" s="3"/>
      <c r="I319" s="3"/>
    </row>
    <row r="320" spans="7:9" x14ac:dyDescent="0.25">
      <c r="G320" s="3"/>
      <c r="H320" s="3"/>
      <c r="I320" s="3"/>
    </row>
    <row r="321" spans="7:9" x14ac:dyDescent="0.25">
      <c r="G321" s="3"/>
      <c r="H321" s="3"/>
      <c r="I321" s="3"/>
    </row>
    <row r="322" spans="7:9" x14ac:dyDescent="0.25">
      <c r="G322" s="3"/>
      <c r="H322" s="3"/>
      <c r="I322" s="3"/>
    </row>
    <row r="323" spans="7:9" x14ac:dyDescent="0.25">
      <c r="G323" s="3"/>
      <c r="H323" s="3"/>
      <c r="I323" s="3"/>
    </row>
    <row r="324" spans="7:9" x14ac:dyDescent="0.25">
      <c r="G324" s="3"/>
      <c r="H324" s="3"/>
      <c r="I324" s="3"/>
    </row>
    <row r="325" spans="7:9" x14ac:dyDescent="0.25">
      <c r="G325" s="3"/>
      <c r="H325" s="3"/>
      <c r="I325" s="3"/>
    </row>
    <row r="326" spans="7:9" x14ac:dyDescent="0.25">
      <c r="G326" s="3"/>
      <c r="H326" s="3"/>
      <c r="I326" s="3"/>
    </row>
    <row r="327" spans="7:9" x14ac:dyDescent="0.25">
      <c r="G327" s="3"/>
      <c r="H327" s="3"/>
      <c r="I327" s="3"/>
    </row>
    <row r="328" spans="7:9" x14ac:dyDescent="0.25">
      <c r="G328" s="3"/>
      <c r="H328" s="3"/>
      <c r="I328" s="3"/>
    </row>
    <row r="329" spans="7:9" x14ac:dyDescent="0.25">
      <c r="G329" s="3"/>
      <c r="H329" s="3"/>
      <c r="I329" s="3"/>
    </row>
    <row r="330" spans="7:9" x14ac:dyDescent="0.25">
      <c r="G330" s="3"/>
      <c r="H330" s="3"/>
      <c r="I330" s="3"/>
    </row>
    <row r="331" spans="7:9" x14ac:dyDescent="0.25">
      <c r="G331" s="3"/>
      <c r="H331" s="3"/>
      <c r="I331" s="3"/>
    </row>
    <row r="332" spans="7:9" x14ac:dyDescent="0.25">
      <c r="G332" s="3"/>
      <c r="H332" s="3"/>
      <c r="I332" s="3"/>
    </row>
    <row r="333" spans="7:9" x14ac:dyDescent="0.25">
      <c r="G333" s="3"/>
      <c r="H333" s="3"/>
      <c r="I333" s="3"/>
    </row>
    <row r="334" spans="7:9" x14ac:dyDescent="0.25">
      <c r="G334" s="3"/>
      <c r="H334" s="3"/>
      <c r="I334" s="3"/>
    </row>
    <row r="335" spans="7:9" x14ac:dyDescent="0.25">
      <c r="G335" s="3"/>
      <c r="H335" s="3"/>
      <c r="I335" s="3"/>
    </row>
    <row r="336" spans="7:9" x14ac:dyDescent="0.25">
      <c r="G336" s="3"/>
      <c r="H336" s="3"/>
      <c r="I336" s="3"/>
    </row>
    <row r="337" spans="7:9" x14ac:dyDescent="0.25">
      <c r="G337" s="3"/>
      <c r="H337" s="3"/>
      <c r="I337" s="3"/>
    </row>
    <row r="338" spans="7:9" x14ac:dyDescent="0.25">
      <c r="G338" s="3"/>
      <c r="H338" s="3"/>
      <c r="I338" s="3"/>
    </row>
    <row r="339" spans="7:9" x14ac:dyDescent="0.25">
      <c r="G339" s="3"/>
      <c r="H339" s="3"/>
      <c r="I339" s="3"/>
    </row>
    <row r="340" spans="7:9" x14ac:dyDescent="0.25">
      <c r="G340" s="3"/>
      <c r="H340" s="3"/>
      <c r="I340" s="3"/>
    </row>
    <row r="341" spans="7:9" x14ac:dyDescent="0.25">
      <c r="G341" s="3"/>
      <c r="H341" s="3"/>
      <c r="I341" s="3"/>
    </row>
    <row r="342" spans="7:9" x14ac:dyDescent="0.25">
      <c r="G342" s="3"/>
      <c r="H342" s="3"/>
      <c r="I342" s="3"/>
    </row>
    <row r="343" spans="7:9" x14ac:dyDescent="0.25">
      <c r="G343" s="3"/>
      <c r="H343" s="3"/>
      <c r="I343" s="3"/>
    </row>
    <row r="344" spans="7:9" x14ac:dyDescent="0.25">
      <c r="G344" s="3"/>
      <c r="H344" s="3"/>
      <c r="I344" s="3"/>
    </row>
    <row r="345" spans="7:9" x14ac:dyDescent="0.25">
      <c r="G345" s="3"/>
      <c r="H345" s="3"/>
      <c r="I345" s="3"/>
    </row>
    <row r="346" spans="7:9" x14ac:dyDescent="0.25">
      <c r="G346" s="3"/>
      <c r="H346" s="3"/>
      <c r="I346" s="3"/>
    </row>
    <row r="347" spans="7:9" x14ac:dyDescent="0.25">
      <c r="G347" s="3"/>
      <c r="H347" s="3"/>
      <c r="I347" s="3"/>
    </row>
    <row r="348" spans="7:9" x14ac:dyDescent="0.25">
      <c r="G348" s="3"/>
      <c r="H348" s="3"/>
      <c r="I348" s="3"/>
    </row>
    <row r="349" spans="7:9" x14ac:dyDescent="0.25">
      <c r="G349" s="3"/>
      <c r="H349" s="3"/>
      <c r="I349" s="3"/>
    </row>
    <row r="350" spans="7:9" x14ac:dyDescent="0.25">
      <c r="G350" s="3"/>
      <c r="H350" s="3"/>
      <c r="I350" s="3"/>
    </row>
    <row r="351" spans="7:9" x14ac:dyDescent="0.25">
      <c r="G351" s="3"/>
      <c r="H351" s="3"/>
      <c r="I351" s="3"/>
    </row>
    <row r="352" spans="7:9" x14ac:dyDescent="0.25">
      <c r="G352" s="3"/>
      <c r="H352" s="3"/>
      <c r="I352" s="3"/>
    </row>
    <row r="353" spans="7:9" x14ac:dyDescent="0.25">
      <c r="G353" s="3"/>
      <c r="H353" s="3"/>
      <c r="I353" s="3"/>
    </row>
    <row r="354" spans="7:9" x14ac:dyDescent="0.25">
      <c r="G354" s="3"/>
      <c r="H354" s="3"/>
      <c r="I354" s="3"/>
    </row>
    <row r="355" spans="7:9" x14ac:dyDescent="0.25">
      <c r="G355" s="3"/>
      <c r="H355" s="3"/>
      <c r="I355" s="3"/>
    </row>
    <row r="356" spans="7:9" x14ac:dyDescent="0.25">
      <c r="G356" s="3"/>
      <c r="H356" s="3"/>
      <c r="I356" s="3"/>
    </row>
    <row r="357" spans="7:9" x14ac:dyDescent="0.25">
      <c r="G357" s="3"/>
      <c r="H357" s="3"/>
      <c r="I357" s="3"/>
    </row>
    <row r="358" spans="7:9" x14ac:dyDescent="0.25">
      <c r="G358" s="3"/>
      <c r="H358" s="3"/>
      <c r="I358" s="3"/>
    </row>
    <row r="359" spans="7:9" x14ac:dyDescent="0.25">
      <c r="G359" s="3"/>
      <c r="H359" s="3"/>
      <c r="I359" s="3"/>
    </row>
    <row r="360" spans="7:9" x14ac:dyDescent="0.25">
      <c r="G360" s="3"/>
      <c r="H360" s="3"/>
      <c r="I360" s="3"/>
    </row>
    <row r="361" spans="7:9" x14ac:dyDescent="0.25">
      <c r="G361" s="3"/>
      <c r="H361" s="3"/>
      <c r="I361" s="3"/>
    </row>
    <row r="362" spans="7:9" x14ac:dyDescent="0.25">
      <c r="G362" s="3"/>
      <c r="H362" s="3"/>
      <c r="I362" s="3"/>
    </row>
    <row r="363" spans="7:9" x14ac:dyDescent="0.25">
      <c r="G363" s="3"/>
      <c r="H363" s="3"/>
      <c r="I363" s="3"/>
    </row>
    <row r="364" spans="7:9" x14ac:dyDescent="0.25">
      <c r="G364" s="3"/>
      <c r="H364" s="3"/>
      <c r="I364" s="3"/>
    </row>
    <row r="365" spans="7:9" x14ac:dyDescent="0.25">
      <c r="G365" s="3"/>
      <c r="H365" s="3"/>
      <c r="I365" s="3"/>
    </row>
    <row r="366" spans="7:9" x14ac:dyDescent="0.25">
      <c r="G366" s="3"/>
      <c r="H366" s="3"/>
      <c r="I366" s="3"/>
    </row>
    <row r="367" spans="7:9" x14ac:dyDescent="0.25">
      <c r="G367" s="3"/>
      <c r="H367" s="3"/>
      <c r="I367" s="3"/>
    </row>
    <row r="368" spans="7:9" x14ac:dyDescent="0.25">
      <c r="G368" s="3"/>
      <c r="H368" s="3"/>
      <c r="I368" s="3"/>
    </row>
    <row r="369" spans="7:9" x14ac:dyDescent="0.25">
      <c r="G369" s="3"/>
      <c r="H369" s="3"/>
      <c r="I369" s="3"/>
    </row>
    <row r="370" spans="7:9" x14ac:dyDescent="0.25">
      <c r="G370" s="3"/>
      <c r="H370" s="3"/>
      <c r="I370" s="3"/>
    </row>
    <row r="371" spans="7:9" x14ac:dyDescent="0.25">
      <c r="G371" s="3"/>
      <c r="H371" s="3"/>
      <c r="I371" s="3"/>
    </row>
    <row r="372" spans="7:9" x14ac:dyDescent="0.25">
      <c r="G372" s="3"/>
      <c r="H372" s="3"/>
      <c r="I372" s="3"/>
    </row>
    <row r="373" spans="7:9" x14ac:dyDescent="0.25">
      <c r="G373" s="3"/>
      <c r="H373" s="3"/>
      <c r="I373" s="3"/>
    </row>
    <row r="374" spans="7:9" x14ac:dyDescent="0.25">
      <c r="G374" s="3"/>
      <c r="H374" s="3"/>
      <c r="I374" s="3"/>
    </row>
    <row r="375" spans="7:9" x14ac:dyDescent="0.25">
      <c r="G375" s="3"/>
      <c r="H375" s="3"/>
      <c r="I375" s="3"/>
    </row>
    <row r="376" spans="7:9" x14ac:dyDescent="0.25">
      <c r="G376" s="3"/>
      <c r="H376" s="3"/>
      <c r="I376" s="3"/>
    </row>
    <row r="377" spans="7:9" x14ac:dyDescent="0.25">
      <c r="G377" s="3"/>
      <c r="H377" s="3"/>
      <c r="I377" s="3"/>
    </row>
    <row r="378" spans="7:9" x14ac:dyDescent="0.25">
      <c r="G378" s="3"/>
      <c r="H378" s="3"/>
      <c r="I378" s="3"/>
    </row>
    <row r="379" spans="7:9" x14ac:dyDescent="0.25">
      <c r="G379" s="3"/>
      <c r="H379" s="3"/>
      <c r="I379" s="3"/>
    </row>
    <row r="380" spans="7:9" x14ac:dyDescent="0.25">
      <c r="G380" s="3"/>
      <c r="H380" s="3"/>
      <c r="I380" s="3"/>
    </row>
    <row r="381" spans="7:9" x14ac:dyDescent="0.25">
      <c r="G381" s="3"/>
      <c r="H381" s="3"/>
      <c r="I381" s="3"/>
    </row>
    <row r="382" spans="7:9" x14ac:dyDescent="0.25">
      <c r="G382" s="3"/>
      <c r="H382" s="3"/>
      <c r="I382" s="3"/>
    </row>
    <row r="383" spans="7:9" x14ac:dyDescent="0.25">
      <c r="G383" s="3"/>
      <c r="H383" s="3"/>
      <c r="I383" s="3"/>
    </row>
    <row r="384" spans="7:9" x14ac:dyDescent="0.25">
      <c r="G384" s="3"/>
      <c r="H384" s="3"/>
      <c r="I384" s="3"/>
    </row>
    <row r="385" spans="7:9" x14ac:dyDescent="0.25">
      <c r="G385" s="3"/>
      <c r="H385" s="3"/>
      <c r="I385" s="3"/>
    </row>
    <row r="386" spans="7:9" x14ac:dyDescent="0.25">
      <c r="G386" s="3"/>
      <c r="H386" s="3"/>
      <c r="I386" s="3"/>
    </row>
    <row r="387" spans="7:9" x14ac:dyDescent="0.25">
      <c r="G387" s="3"/>
      <c r="H387" s="3"/>
      <c r="I387" s="3"/>
    </row>
    <row r="388" spans="7:9" x14ac:dyDescent="0.25">
      <c r="G388" s="3"/>
      <c r="H388" s="3"/>
      <c r="I388" s="3"/>
    </row>
    <row r="389" spans="7:9" x14ac:dyDescent="0.25">
      <c r="G389" s="3"/>
      <c r="H389" s="3"/>
      <c r="I389" s="3"/>
    </row>
    <row r="390" spans="7:9" x14ac:dyDescent="0.25">
      <c r="G390" s="3"/>
      <c r="H390" s="3"/>
      <c r="I390" s="3"/>
    </row>
    <row r="391" spans="7:9" x14ac:dyDescent="0.25">
      <c r="G391" s="3"/>
      <c r="H391" s="3"/>
      <c r="I391" s="3"/>
    </row>
    <row r="392" spans="7:9" x14ac:dyDescent="0.25">
      <c r="G392" s="3"/>
      <c r="H392" s="3"/>
      <c r="I392" s="3"/>
    </row>
    <row r="393" spans="7:9" x14ac:dyDescent="0.25">
      <c r="G393" s="3"/>
      <c r="H393" s="3"/>
      <c r="I393" s="3"/>
    </row>
    <row r="394" spans="7:9" x14ac:dyDescent="0.25">
      <c r="G394" s="3"/>
      <c r="H394" s="3"/>
      <c r="I394" s="3"/>
    </row>
    <row r="395" spans="7:9" x14ac:dyDescent="0.25">
      <c r="G395" s="3"/>
      <c r="H395" s="3"/>
      <c r="I395" s="3"/>
    </row>
    <row r="396" spans="7:9" x14ac:dyDescent="0.25">
      <c r="G396" s="3"/>
      <c r="H396" s="3"/>
      <c r="I396" s="3"/>
    </row>
    <row r="397" spans="7:9" x14ac:dyDescent="0.25">
      <c r="G397" s="3"/>
      <c r="H397" s="3"/>
      <c r="I397" s="3"/>
    </row>
    <row r="398" spans="7:9" x14ac:dyDescent="0.25">
      <c r="G398" s="3"/>
      <c r="H398" s="3"/>
      <c r="I398" s="3"/>
    </row>
    <row r="399" spans="7:9" x14ac:dyDescent="0.25">
      <c r="G399" s="3"/>
      <c r="H399" s="3"/>
      <c r="I399" s="3"/>
    </row>
    <row r="400" spans="7:9" x14ac:dyDescent="0.25">
      <c r="G400" s="3"/>
      <c r="H400" s="3"/>
      <c r="I400" s="3"/>
    </row>
    <row r="401" spans="7:9" x14ac:dyDescent="0.25">
      <c r="G401" s="3"/>
      <c r="H401" s="3"/>
      <c r="I401" s="3"/>
    </row>
    <row r="402" spans="7:9" x14ac:dyDescent="0.25">
      <c r="G402" s="3"/>
      <c r="H402" s="3"/>
      <c r="I402" s="3"/>
    </row>
    <row r="403" spans="7:9" x14ac:dyDescent="0.25">
      <c r="G403" s="3"/>
      <c r="H403" s="3"/>
      <c r="I403" s="3"/>
    </row>
    <row r="404" spans="7:9" x14ac:dyDescent="0.25">
      <c r="G404" s="3"/>
      <c r="H404" s="3"/>
      <c r="I404" s="3"/>
    </row>
    <row r="405" spans="7:9" x14ac:dyDescent="0.25">
      <c r="G405" s="3"/>
      <c r="H405" s="3"/>
      <c r="I405" s="3"/>
    </row>
    <row r="406" spans="7:9" x14ac:dyDescent="0.25">
      <c r="G406" s="3"/>
      <c r="H406" s="3"/>
      <c r="I406" s="3"/>
    </row>
    <row r="407" spans="7:9" x14ac:dyDescent="0.25">
      <c r="G407" s="3"/>
      <c r="H407" s="3"/>
      <c r="I407" s="3"/>
    </row>
    <row r="408" spans="7:9" x14ac:dyDescent="0.25">
      <c r="G408" s="3"/>
      <c r="H408" s="3"/>
      <c r="I408" s="3"/>
    </row>
    <row r="409" spans="7:9" x14ac:dyDescent="0.25">
      <c r="G409" s="3"/>
      <c r="H409" s="3"/>
      <c r="I409" s="3"/>
    </row>
    <row r="410" spans="7:9" x14ac:dyDescent="0.25">
      <c r="G410" s="3"/>
      <c r="H410" s="3"/>
      <c r="I410" s="3"/>
    </row>
    <row r="411" spans="7:9" x14ac:dyDescent="0.25">
      <c r="G411" s="3"/>
      <c r="H411" s="3"/>
      <c r="I411" s="3"/>
    </row>
    <row r="412" spans="7:9" x14ac:dyDescent="0.25">
      <c r="G412" s="3"/>
      <c r="H412" s="3"/>
      <c r="I412" s="3"/>
    </row>
    <row r="413" spans="7:9" x14ac:dyDescent="0.25">
      <c r="G413" s="3"/>
      <c r="H413" s="3"/>
      <c r="I413" s="3"/>
    </row>
    <row r="414" spans="7:9" x14ac:dyDescent="0.25">
      <c r="G414" s="3"/>
      <c r="H414" s="3"/>
      <c r="I414" s="3"/>
    </row>
    <row r="415" spans="7:9" x14ac:dyDescent="0.25">
      <c r="G415" s="3"/>
      <c r="H415" s="3"/>
      <c r="I415" s="3"/>
    </row>
    <row r="416" spans="7:9" x14ac:dyDescent="0.25">
      <c r="G416" s="3"/>
      <c r="H416" s="3"/>
      <c r="I416" s="3"/>
    </row>
    <row r="417" spans="7:9" x14ac:dyDescent="0.25">
      <c r="G417" s="3"/>
      <c r="H417" s="3"/>
      <c r="I417" s="3"/>
    </row>
    <row r="418" spans="7:9" x14ac:dyDescent="0.25">
      <c r="G418" s="3"/>
      <c r="H418" s="3"/>
      <c r="I418" s="3"/>
    </row>
    <row r="419" spans="7:9" x14ac:dyDescent="0.25">
      <c r="G419" s="3"/>
      <c r="H419" s="3"/>
      <c r="I419" s="3"/>
    </row>
    <row r="420" spans="7:9" x14ac:dyDescent="0.25">
      <c r="G420" s="3"/>
      <c r="H420" s="3"/>
      <c r="I420" s="3"/>
    </row>
    <row r="421" spans="7:9" x14ac:dyDescent="0.25">
      <c r="G421" s="3"/>
      <c r="H421" s="3"/>
      <c r="I421" s="3"/>
    </row>
    <row r="422" spans="7:9" x14ac:dyDescent="0.25">
      <c r="G422" s="3"/>
      <c r="H422" s="3"/>
      <c r="I422" s="3"/>
    </row>
    <row r="423" spans="7:9" x14ac:dyDescent="0.25">
      <c r="G423" s="3"/>
      <c r="H423" s="3"/>
      <c r="I423" s="3"/>
    </row>
    <row r="424" spans="7:9" x14ac:dyDescent="0.25">
      <c r="G424" s="3"/>
      <c r="H424" s="3"/>
      <c r="I424" s="3"/>
    </row>
    <row r="425" spans="7:9" x14ac:dyDescent="0.25">
      <c r="G425" s="3"/>
      <c r="H425" s="3"/>
      <c r="I425" s="3"/>
    </row>
    <row r="426" spans="7:9" x14ac:dyDescent="0.25">
      <c r="G426" s="3"/>
      <c r="H426" s="3"/>
      <c r="I426" s="3"/>
    </row>
    <row r="427" spans="7:9" x14ac:dyDescent="0.25">
      <c r="G427" s="3"/>
      <c r="H427" s="3"/>
      <c r="I427" s="3"/>
    </row>
    <row r="428" spans="7:9" x14ac:dyDescent="0.25">
      <c r="G428" s="3"/>
      <c r="H428" s="3"/>
      <c r="I428" s="3"/>
    </row>
    <row r="429" spans="7:9" x14ac:dyDescent="0.25">
      <c r="G429" s="3"/>
      <c r="H429" s="3"/>
      <c r="I429" s="3"/>
    </row>
    <row r="430" spans="7:9" x14ac:dyDescent="0.25">
      <c r="G430" s="3"/>
      <c r="H430" s="3"/>
      <c r="I430" s="3"/>
    </row>
    <row r="431" spans="7:9" x14ac:dyDescent="0.25">
      <c r="G431" s="3"/>
      <c r="H431" s="3"/>
      <c r="I431" s="3"/>
    </row>
    <row r="432" spans="7:9" x14ac:dyDescent="0.25">
      <c r="G432" s="3"/>
      <c r="H432" s="3"/>
      <c r="I432" s="3"/>
    </row>
    <row r="433" spans="7:9" x14ac:dyDescent="0.25">
      <c r="G433" s="3"/>
      <c r="H433" s="3"/>
      <c r="I433" s="3"/>
    </row>
    <row r="434" spans="7:9" x14ac:dyDescent="0.25">
      <c r="G434" s="3"/>
      <c r="H434" s="3"/>
      <c r="I434" s="3"/>
    </row>
    <row r="435" spans="7:9" x14ac:dyDescent="0.25">
      <c r="G435" s="3"/>
      <c r="H435" s="3"/>
      <c r="I435" s="3"/>
    </row>
    <row r="436" spans="7:9" x14ac:dyDescent="0.25">
      <c r="G436" s="3"/>
      <c r="H436" s="3"/>
      <c r="I436" s="3"/>
    </row>
    <row r="437" spans="7:9" x14ac:dyDescent="0.25">
      <c r="G437" s="3"/>
      <c r="H437" s="3"/>
      <c r="I437" s="3"/>
    </row>
    <row r="438" spans="7:9" x14ac:dyDescent="0.25">
      <c r="G438" s="3"/>
      <c r="H438" s="3"/>
      <c r="I438" s="3"/>
    </row>
    <row r="439" spans="7:9" x14ac:dyDescent="0.25">
      <c r="G439" s="3"/>
      <c r="H439" s="3"/>
      <c r="I439" s="3"/>
    </row>
    <row r="440" spans="7:9" x14ac:dyDescent="0.25">
      <c r="G440" s="3"/>
      <c r="H440" s="3"/>
      <c r="I440" s="3"/>
    </row>
    <row r="441" spans="7:9" x14ac:dyDescent="0.25">
      <c r="G441" s="3"/>
      <c r="H441" s="3"/>
      <c r="I441" s="3"/>
    </row>
    <row r="442" spans="7:9" x14ac:dyDescent="0.25">
      <c r="G442" s="3"/>
      <c r="H442" s="3"/>
      <c r="I442" s="3"/>
    </row>
    <row r="443" spans="7:9" x14ac:dyDescent="0.25">
      <c r="G443" s="3"/>
      <c r="H443" s="3"/>
      <c r="I443" s="3"/>
    </row>
    <row r="444" spans="7:9" x14ac:dyDescent="0.25">
      <c r="G444" s="3"/>
      <c r="H444" s="3"/>
      <c r="I444" s="3"/>
    </row>
    <row r="445" spans="7:9" x14ac:dyDescent="0.25">
      <c r="G445" s="3"/>
      <c r="H445" s="3"/>
      <c r="I445" s="3"/>
    </row>
    <row r="446" spans="7:9" x14ac:dyDescent="0.25">
      <c r="G446" s="3"/>
      <c r="H446" s="3"/>
      <c r="I446" s="3"/>
    </row>
    <row r="447" spans="7:9" x14ac:dyDescent="0.25">
      <c r="G447" s="3"/>
      <c r="H447" s="3"/>
      <c r="I447" s="3"/>
    </row>
    <row r="448" spans="7:9" x14ac:dyDescent="0.25">
      <c r="G448" s="3"/>
      <c r="H448" s="3"/>
      <c r="I448" s="3"/>
    </row>
    <row r="449" spans="7:9" x14ac:dyDescent="0.25">
      <c r="G449" s="3"/>
      <c r="H449" s="3"/>
      <c r="I449" s="3"/>
    </row>
    <row r="450" spans="7:9" x14ac:dyDescent="0.25">
      <c r="G450" s="3"/>
      <c r="H450" s="3"/>
      <c r="I450" s="3"/>
    </row>
    <row r="451" spans="7:9" x14ac:dyDescent="0.25">
      <c r="G451" s="3"/>
      <c r="H451" s="3"/>
      <c r="I451" s="3"/>
    </row>
    <row r="452" spans="7:9" x14ac:dyDescent="0.25">
      <c r="G452" s="3"/>
      <c r="H452" s="3"/>
      <c r="I452" s="3"/>
    </row>
    <row r="453" spans="7:9" x14ac:dyDescent="0.25">
      <c r="G453" s="3"/>
      <c r="H453" s="3"/>
      <c r="I453" s="3"/>
    </row>
    <row r="454" spans="7:9" x14ac:dyDescent="0.25">
      <c r="G454" s="3"/>
      <c r="H454" s="3"/>
      <c r="I454" s="3"/>
    </row>
    <row r="455" spans="7:9" x14ac:dyDescent="0.25">
      <c r="G455" s="3"/>
      <c r="H455" s="3"/>
      <c r="I455" s="3"/>
    </row>
    <row r="456" spans="7:9" x14ac:dyDescent="0.25">
      <c r="G456" s="3"/>
      <c r="H456" s="3"/>
      <c r="I456" s="3"/>
    </row>
    <row r="457" spans="7:9" x14ac:dyDescent="0.25">
      <c r="G457" s="3"/>
      <c r="H457" s="3"/>
      <c r="I457" s="3"/>
    </row>
    <row r="458" spans="7:9" x14ac:dyDescent="0.25">
      <c r="G458" s="3"/>
      <c r="H458" s="3"/>
      <c r="I458" s="3"/>
    </row>
    <row r="459" spans="7:9" x14ac:dyDescent="0.25">
      <c r="G459" s="3"/>
      <c r="H459" s="3"/>
      <c r="I459" s="3"/>
    </row>
    <row r="460" spans="7:9" x14ac:dyDescent="0.25">
      <c r="G460" s="3"/>
      <c r="H460" s="3"/>
      <c r="I460" s="3"/>
    </row>
    <row r="461" spans="7:9" x14ac:dyDescent="0.25">
      <c r="G461" s="3"/>
      <c r="H461" s="3"/>
      <c r="I461" s="3"/>
    </row>
    <row r="462" spans="7:9" x14ac:dyDescent="0.25">
      <c r="G462" s="3"/>
      <c r="H462" s="3"/>
      <c r="I462" s="3"/>
    </row>
    <row r="463" spans="7:9" x14ac:dyDescent="0.25">
      <c r="G463" s="3"/>
      <c r="H463" s="3"/>
      <c r="I463" s="3"/>
    </row>
    <row r="464" spans="7:9" x14ac:dyDescent="0.25">
      <c r="G464" s="3"/>
      <c r="H464" s="3"/>
      <c r="I464" s="3"/>
    </row>
    <row r="465" spans="7:9" x14ac:dyDescent="0.25">
      <c r="G465" s="3"/>
      <c r="H465" s="3"/>
      <c r="I465" s="3"/>
    </row>
    <row r="466" spans="7:9" x14ac:dyDescent="0.25">
      <c r="G466" s="3"/>
      <c r="H466" s="3"/>
      <c r="I466" s="3"/>
    </row>
    <row r="467" spans="7:9" x14ac:dyDescent="0.25">
      <c r="G467" s="3"/>
      <c r="H467" s="3"/>
      <c r="I467" s="3"/>
    </row>
    <row r="468" spans="7:9" x14ac:dyDescent="0.25">
      <c r="G468" s="3"/>
      <c r="H468" s="3"/>
      <c r="I468" s="3"/>
    </row>
    <row r="469" spans="7:9" x14ac:dyDescent="0.25">
      <c r="G469" s="3"/>
      <c r="H469" s="3"/>
      <c r="I469" s="3"/>
    </row>
    <row r="470" spans="7:9" x14ac:dyDescent="0.25">
      <c r="G470" s="3"/>
      <c r="H470" s="3"/>
      <c r="I470" s="3"/>
    </row>
    <row r="471" spans="7:9" x14ac:dyDescent="0.25">
      <c r="G471" s="3"/>
      <c r="H471" s="3"/>
      <c r="I471" s="3"/>
    </row>
    <row r="472" spans="7:9" x14ac:dyDescent="0.25">
      <c r="G472" s="3"/>
      <c r="H472" s="3"/>
      <c r="I472" s="3"/>
    </row>
    <row r="473" spans="7:9" x14ac:dyDescent="0.25">
      <c r="G473" s="3"/>
      <c r="H473" s="3"/>
      <c r="I473" s="3"/>
    </row>
    <row r="474" spans="7:9" x14ac:dyDescent="0.25">
      <c r="G474" s="3"/>
      <c r="H474" s="3"/>
      <c r="I474" s="3"/>
    </row>
    <row r="475" spans="7:9" x14ac:dyDescent="0.25">
      <c r="G475" s="3"/>
      <c r="H475" s="3"/>
      <c r="I475" s="3"/>
    </row>
    <row r="476" spans="7:9" x14ac:dyDescent="0.25">
      <c r="G476" s="3"/>
      <c r="H476" s="3"/>
      <c r="I476" s="3"/>
    </row>
    <row r="477" spans="7:9" x14ac:dyDescent="0.25">
      <c r="G477" s="3"/>
      <c r="H477" s="3"/>
      <c r="I477" s="3"/>
    </row>
    <row r="478" spans="7:9" x14ac:dyDescent="0.25">
      <c r="G478" s="3"/>
      <c r="H478" s="3"/>
      <c r="I478" s="3"/>
    </row>
    <row r="479" spans="7:9" x14ac:dyDescent="0.25">
      <c r="G479" s="3"/>
      <c r="H479" s="3"/>
      <c r="I479" s="3"/>
    </row>
    <row r="480" spans="7:9" x14ac:dyDescent="0.25">
      <c r="G480" s="3"/>
      <c r="H480" s="3"/>
      <c r="I480" s="3"/>
    </row>
    <row r="481" spans="7:9" x14ac:dyDescent="0.25">
      <c r="G481" s="3"/>
      <c r="H481" s="3"/>
      <c r="I481" s="3"/>
    </row>
    <row r="482" spans="7:9" x14ac:dyDescent="0.25">
      <c r="G482" s="3"/>
      <c r="H482" s="3"/>
      <c r="I482" s="3"/>
    </row>
    <row r="483" spans="7:9" x14ac:dyDescent="0.25">
      <c r="G483" s="3"/>
      <c r="H483" s="3"/>
      <c r="I483" s="3"/>
    </row>
    <row r="484" spans="7:9" x14ac:dyDescent="0.25">
      <c r="G484" s="3"/>
      <c r="H484" s="3"/>
      <c r="I484" s="3"/>
    </row>
    <row r="485" spans="7:9" x14ac:dyDescent="0.25">
      <c r="G485" s="3"/>
      <c r="H485" s="3"/>
      <c r="I485" s="3"/>
    </row>
    <row r="486" spans="7:9" x14ac:dyDescent="0.25">
      <c r="G486" s="3"/>
      <c r="H486" s="3"/>
      <c r="I486" s="3"/>
    </row>
    <row r="487" spans="7:9" x14ac:dyDescent="0.25">
      <c r="G487" s="3"/>
      <c r="H487" s="3"/>
      <c r="I487" s="3"/>
    </row>
    <row r="488" spans="7:9" x14ac:dyDescent="0.25">
      <c r="G488" s="3"/>
      <c r="H488" s="3"/>
      <c r="I488" s="3"/>
    </row>
    <row r="489" spans="7:9" x14ac:dyDescent="0.25">
      <c r="G489" s="3"/>
      <c r="H489" s="3"/>
      <c r="I489" s="3"/>
    </row>
    <row r="490" spans="7:9" x14ac:dyDescent="0.25">
      <c r="G490" s="3"/>
      <c r="H490" s="3"/>
      <c r="I490" s="3"/>
    </row>
    <row r="491" spans="7:9" x14ac:dyDescent="0.25">
      <c r="G491" s="3"/>
      <c r="H491" s="3"/>
      <c r="I491" s="3"/>
    </row>
    <row r="492" spans="7:9" x14ac:dyDescent="0.25">
      <c r="G492" s="3"/>
      <c r="H492" s="3"/>
      <c r="I492" s="3"/>
    </row>
    <row r="493" spans="7:9" x14ac:dyDescent="0.25">
      <c r="G493" s="3"/>
      <c r="H493" s="3"/>
      <c r="I493" s="3"/>
    </row>
    <row r="494" spans="7:9" x14ac:dyDescent="0.25">
      <c r="G494" s="3"/>
      <c r="H494" s="3"/>
      <c r="I494" s="3"/>
    </row>
    <row r="495" spans="7:9" x14ac:dyDescent="0.25">
      <c r="G495" s="3"/>
      <c r="H495" s="3"/>
      <c r="I495" s="3"/>
    </row>
    <row r="496" spans="7:9" x14ac:dyDescent="0.25">
      <c r="G496" s="3"/>
      <c r="H496" s="3"/>
      <c r="I496" s="3"/>
    </row>
    <row r="497" spans="7:9" x14ac:dyDescent="0.25">
      <c r="G497" s="3"/>
      <c r="H497" s="3"/>
      <c r="I497" s="3"/>
    </row>
    <row r="498" spans="7:9" x14ac:dyDescent="0.25">
      <c r="G498" s="3"/>
      <c r="H498" s="3"/>
      <c r="I498" s="3"/>
    </row>
    <row r="499" spans="7:9" x14ac:dyDescent="0.25">
      <c r="G499" s="3"/>
      <c r="H499" s="3"/>
      <c r="I499" s="3"/>
    </row>
    <row r="500" spans="7:9" x14ac:dyDescent="0.25">
      <c r="G500" s="3"/>
      <c r="H500" s="3"/>
      <c r="I500" s="3"/>
    </row>
    <row r="501" spans="7:9" x14ac:dyDescent="0.25">
      <c r="G501" s="3"/>
      <c r="H501" s="3"/>
      <c r="I501" s="3"/>
    </row>
    <row r="502" spans="7:9" x14ac:dyDescent="0.25">
      <c r="G502" s="3"/>
      <c r="H502" s="3"/>
      <c r="I502" s="3"/>
    </row>
    <row r="503" spans="7:9" x14ac:dyDescent="0.25">
      <c r="G503" s="3"/>
      <c r="H503" s="3"/>
      <c r="I503" s="3"/>
    </row>
    <row r="504" spans="7:9" x14ac:dyDescent="0.25">
      <c r="G504" s="3"/>
      <c r="H504" s="3"/>
      <c r="I504" s="3"/>
    </row>
    <row r="505" spans="7:9" x14ac:dyDescent="0.25">
      <c r="G505" s="3"/>
      <c r="H505" s="3"/>
      <c r="I505" s="3"/>
    </row>
    <row r="506" spans="7:9" x14ac:dyDescent="0.25">
      <c r="G506" s="3"/>
      <c r="H506" s="3"/>
      <c r="I506" s="3"/>
    </row>
    <row r="507" spans="7:9" x14ac:dyDescent="0.25">
      <c r="G507" s="3"/>
      <c r="H507" s="3"/>
      <c r="I507" s="3"/>
    </row>
    <row r="508" spans="7:9" x14ac:dyDescent="0.25">
      <c r="G508" s="3"/>
      <c r="H508" s="3"/>
      <c r="I508" s="3"/>
    </row>
    <row r="509" spans="7:9" x14ac:dyDescent="0.25">
      <c r="G509" s="3"/>
      <c r="H509" s="3"/>
      <c r="I509" s="3"/>
    </row>
    <row r="510" spans="7:9" x14ac:dyDescent="0.25">
      <c r="G510" s="3"/>
      <c r="H510" s="3"/>
      <c r="I510" s="3"/>
    </row>
    <row r="511" spans="7:9" x14ac:dyDescent="0.25">
      <c r="G511" s="3"/>
      <c r="H511" s="3"/>
      <c r="I511" s="3"/>
    </row>
    <row r="512" spans="7:9" x14ac:dyDescent="0.25">
      <c r="G512" s="3"/>
      <c r="H512" s="3"/>
      <c r="I512" s="3"/>
    </row>
    <row r="513" spans="7:9" x14ac:dyDescent="0.25">
      <c r="G513" s="3"/>
      <c r="H513" s="3"/>
      <c r="I513" s="3"/>
    </row>
    <row r="514" spans="7:9" x14ac:dyDescent="0.25">
      <c r="G514" s="3"/>
      <c r="H514" s="3"/>
      <c r="I514" s="3"/>
    </row>
    <row r="515" spans="7:9" x14ac:dyDescent="0.25">
      <c r="G515" s="3"/>
      <c r="H515" s="3"/>
      <c r="I515" s="3"/>
    </row>
    <row r="516" spans="7:9" x14ac:dyDescent="0.25">
      <c r="G516" s="3"/>
      <c r="H516" s="3"/>
      <c r="I516" s="3"/>
    </row>
    <row r="517" spans="7:9" x14ac:dyDescent="0.25">
      <c r="G517" s="3"/>
      <c r="H517" s="3"/>
      <c r="I517" s="3"/>
    </row>
    <row r="518" spans="7:9" x14ac:dyDescent="0.25">
      <c r="G518" s="3"/>
      <c r="H518" s="3"/>
      <c r="I518" s="3"/>
    </row>
    <row r="519" spans="7:9" x14ac:dyDescent="0.25">
      <c r="G519" s="3"/>
      <c r="H519" s="3"/>
      <c r="I519" s="3"/>
    </row>
    <row r="520" spans="7:9" x14ac:dyDescent="0.25">
      <c r="G520" s="3"/>
      <c r="H520" s="3"/>
      <c r="I520" s="3"/>
    </row>
    <row r="521" spans="7:9" x14ac:dyDescent="0.25">
      <c r="G521" s="3"/>
      <c r="H521" s="3"/>
      <c r="I521" s="3"/>
    </row>
    <row r="522" spans="7:9" x14ac:dyDescent="0.25">
      <c r="G522" s="3"/>
      <c r="H522" s="3"/>
      <c r="I522" s="3"/>
    </row>
    <row r="523" spans="7:9" x14ac:dyDescent="0.25">
      <c r="G523" s="3"/>
      <c r="H523" s="3"/>
      <c r="I523" s="3"/>
    </row>
    <row r="524" spans="7:9" x14ac:dyDescent="0.25">
      <c r="G524" s="3"/>
      <c r="H524" s="3"/>
      <c r="I524" s="3"/>
    </row>
    <row r="525" spans="7:9" x14ac:dyDescent="0.25">
      <c r="G525" s="3"/>
      <c r="H525" s="3"/>
      <c r="I525" s="3"/>
    </row>
    <row r="526" spans="7:9" x14ac:dyDescent="0.25">
      <c r="G526" s="3"/>
      <c r="H526" s="3"/>
      <c r="I526" s="3"/>
    </row>
    <row r="527" spans="7:9" x14ac:dyDescent="0.25">
      <c r="G527" s="3"/>
      <c r="H527" s="3"/>
      <c r="I527" s="3"/>
    </row>
    <row r="528" spans="7:9" x14ac:dyDescent="0.25">
      <c r="G528" s="3"/>
      <c r="H528" s="3"/>
      <c r="I528" s="3"/>
    </row>
    <row r="529" spans="7:9" x14ac:dyDescent="0.25">
      <c r="G529" s="3"/>
      <c r="H529" s="3"/>
      <c r="I529" s="3"/>
    </row>
    <row r="530" spans="7:9" x14ac:dyDescent="0.25">
      <c r="G530" s="3"/>
      <c r="H530" s="3"/>
      <c r="I530" s="3"/>
    </row>
    <row r="531" spans="7:9" x14ac:dyDescent="0.25">
      <c r="G531" s="3"/>
      <c r="H531" s="3"/>
      <c r="I531" s="3"/>
    </row>
    <row r="532" spans="7:9" x14ac:dyDescent="0.25">
      <c r="G532" s="3"/>
      <c r="H532" s="3"/>
      <c r="I532" s="3"/>
    </row>
    <row r="533" spans="7:9" x14ac:dyDescent="0.25">
      <c r="G533" s="3"/>
      <c r="H533" s="3"/>
      <c r="I533" s="3"/>
    </row>
    <row r="534" spans="7:9" x14ac:dyDescent="0.25">
      <c r="G534" s="3"/>
      <c r="H534" s="3"/>
      <c r="I534" s="3"/>
    </row>
    <row r="535" spans="7:9" x14ac:dyDescent="0.25">
      <c r="G535" s="3"/>
      <c r="H535" s="3"/>
      <c r="I535" s="3"/>
    </row>
    <row r="536" spans="7:9" x14ac:dyDescent="0.25">
      <c r="G536" s="3"/>
      <c r="H536" s="3"/>
      <c r="I536" s="3"/>
    </row>
    <row r="537" spans="7:9" x14ac:dyDescent="0.25">
      <c r="G537" s="3"/>
      <c r="H537" s="3"/>
      <c r="I537" s="3"/>
    </row>
    <row r="538" spans="7:9" x14ac:dyDescent="0.25">
      <c r="G538" s="3"/>
      <c r="H538" s="3"/>
      <c r="I538" s="3"/>
    </row>
    <row r="539" spans="7:9" x14ac:dyDescent="0.25">
      <c r="G539" s="3"/>
      <c r="H539" s="3"/>
      <c r="I539" s="3"/>
    </row>
    <row r="540" spans="7:9" x14ac:dyDescent="0.25">
      <c r="G540" s="3"/>
      <c r="H540" s="3"/>
      <c r="I540" s="3"/>
    </row>
    <row r="541" spans="7:9" x14ac:dyDescent="0.25">
      <c r="G541" s="3"/>
      <c r="H541" s="3"/>
      <c r="I541" s="3"/>
    </row>
    <row r="542" spans="7:9" x14ac:dyDescent="0.25">
      <c r="G542" s="3"/>
      <c r="H542" s="3"/>
      <c r="I542" s="3"/>
    </row>
    <row r="543" spans="7:9" x14ac:dyDescent="0.25">
      <c r="G543" s="3"/>
      <c r="H543" s="3"/>
      <c r="I543" s="3"/>
    </row>
    <row r="544" spans="7:9" x14ac:dyDescent="0.25">
      <c r="G544" s="3"/>
      <c r="H544" s="3"/>
      <c r="I544" s="3"/>
    </row>
    <row r="545" spans="7:9" x14ac:dyDescent="0.25">
      <c r="G545" s="3"/>
      <c r="H545" s="3"/>
      <c r="I545" s="3"/>
    </row>
    <row r="546" spans="7:9" x14ac:dyDescent="0.25">
      <c r="G546" s="3"/>
      <c r="H546" s="3"/>
      <c r="I546" s="3"/>
    </row>
    <row r="547" spans="7:9" x14ac:dyDescent="0.25">
      <c r="G547" s="3"/>
      <c r="H547" s="3"/>
      <c r="I547" s="3"/>
    </row>
    <row r="548" spans="7:9" x14ac:dyDescent="0.25">
      <c r="G548" s="3"/>
      <c r="H548" s="3"/>
      <c r="I548" s="3"/>
    </row>
    <row r="549" spans="7:9" x14ac:dyDescent="0.25">
      <c r="G549" s="3"/>
      <c r="H549" s="3"/>
      <c r="I549" s="3"/>
    </row>
    <row r="550" spans="7:9" x14ac:dyDescent="0.25">
      <c r="G550" s="3"/>
      <c r="H550" s="3"/>
      <c r="I550" s="3"/>
    </row>
    <row r="551" spans="7:9" x14ac:dyDescent="0.25">
      <c r="G551" s="3"/>
      <c r="H551" s="3"/>
      <c r="I551" s="3"/>
    </row>
    <row r="552" spans="7:9" x14ac:dyDescent="0.25">
      <c r="G552" s="3"/>
      <c r="H552" s="3"/>
      <c r="I552" s="3"/>
    </row>
    <row r="553" spans="7:9" x14ac:dyDescent="0.25">
      <c r="G553" s="3"/>
      <c r="H553" s="3"/>
      <c r="I553" s="3"/>
    </row>
    <row r="554" spans="7:9" x14ac:dyDescent="0.25">
      <c r="G554" s="3"/>
      <c r="H554" s="3"/>
      <c r="I554" s="3"/>
    </row>
    <row r="555" spans="7:9" x14ac:dyDescent="0.25">
      <c r="G555" s="3"/>
      <c r="H555" s="3"/>
      <c r="I555" s="3"/>
    </row>
    <row r="556" spans="7:9" x14ac:dyDescent="0.25">
      <c r="G556" s="3"/>
      <c r="H556" s="3"/>
      <c r="I556" s="3"/>
    </row>
    <row r="557" spans="7:9" x14ac:dyDescent="0.25">
      <c r="G557" s="3"/>
      <c r="H557" s="3"/>
      <c r="I557" s="3"/>
    </row>
    <row r="558" spans="7:9" x14ac:dyDescent="0.25">
      <c r="G558" s="3"/>
      <c r="H558" s="3"/>
      <c r="I558" s="3"/>
    </row>
    <row r="559" spans="7:9" x14ac:dyDescent="0.25">
      <c r="G559" s="3"/>
      <c r="H559" s="3"/>
      <c r="I559" s="3"/>
    </row>
    <row r="560" spans="7:9" x14ac:dyDescent="0.25">
      <c r="G560" s="3"/>
      <c r="H560" s="3"/>
      <c r="I560" s="3"/>
    </row>
    <row r="561" spans="7:9" x14ac:dyDescent="0.25">
      <c r="G561" s="3"/>
      <c r="H561" s="3"/>
      <c r="I561" s="3"/>
    </row>
    <row r="562" spans="7:9" x14ac:dyDescent="0.25">
      <c r="G562" s="3"/>
      <c r="H562" s="3"/>
      <c r="I562" s="3"/>
    </row>
    <row r="563" spans="7:9" x14ac:dyDescent="0.25">
      <c r="G563" s="3"/>
      <c r="H563" s="3"/>
      <c r="I563" s="3"/>
    </row>
    <row r="564" spans="7:9" x14ac:dyDescent="0.25">
      <c r="G564" s="3"/>
      <c r="H564" s="3"/>
      <c r="I564" s="3"/>
    </row>
    <row r="565" spans="7:9" x14ac:dyDescent="0.25">
      <c r="G565" s="3"/>
      <c r="H565" s="3"/>
      <c r="I565" s="3"/>
    </row>
    <row r="566" spans="7:9" x14ac:dyDescent="0.25">
      <c r="G566" s="3"/>
      <c r="H566" s="3"/>
      <c r="I566" s="3"/>
    </row>
    <row r="567" spans="7:9" x14ac:dyDescent="0.25">
      <c r="G567" s="3"/>
      <c r="H567" s="3"/>
      <c r="I567" s="3"/>
    </row>
    <row r="568" spans="7:9" x14ac:dyDescent="0.25">
      <c r="G568" s="3"/>
      <c r="H568" s="3"/>
      <c r="I568" s="3"/>
    </row>
    <row r="569" spans="7:9" x14ac:dyDescent="0.25">
      <c r="G569" s="3"/>
      <c r="H569" s="3"/>
      <c r="I569" s="3"/>
    </row>
    <row r="570" spans="7:9" x14ac:dyDescent="0.25">
      <c r="G570" s="3"/>
      <c r="H570" s="3"/>
      <c r="I570" s="3"/>
    </row>
    <row r="571" spans="7:9" x14ac:dyDescent="0.25">
      <c r="G571" s="3"/>
      <c r="H571" s="3"/>
      <c r="I571" s="3"/>
    </row>
    <row r="572" spans="7:9" x14ac:dyDescent="0.25">
      <c r="G572" s="3"/>
      <c r="H572" s="3"/>
      <c r="I572" s="3"/>
    </row>
    <row r="573" spans="7:9" x14ac:dyDescent="0.25">
      <c r="G573" s="3"/>
      <c r="H573" s="3"/>
      <c r="I573" s="3"/>
    </row>
    <row r="574" spans="7:9" x14ac:dyDescent="0.25">
      <c r="G574" s="3"/>
      <c r="H574" s="3"/>
      <c r="I574" s="3"/>
    </row>
    <row r="575" spans="7:9" x14ac:dyDescent="0.25">
      <c r="G575" s="3"/>
      <c r="H575" s="3"/>
      <c r="I575" s="3"/>
    </row>
    <row r="576" spans="7:9" x14ac:dyDescent="0.25">
      <c r="G576" s="3"/>
      <c r="H576" s="3"/>
      <c r="I576" s="3"/>
    </row>
    <row r="577" spans="7:9" x14ac:dyDescent="0.25">
      <c r="G577" s="3"/>
      <c r="H577" s="3"/>
      <c r="I577" s="3"/>
    </row>
    <row r="578" spans="7:9" x14ac:dyDescent="0.25">
      <c r="G578" s="3"/>
      <c r="H578" s="3"/>
      <c r="I578" s="3"/>
    </row>
    <row r="579" spans="7:9" x14ac:dyDescent="0.25">
      <c r="G579" s="3"/>
      <c r="H579" s="3"/>
      <c r="I579" s="3"/>
    </row>
    <row r="580" spans="7:9" x14ac:dyDescent="0.25">
      <c r="G580" s="3"/>
      <c r="H580" s="3"/>
      <c r="I580" s="3"/>
    </row>
    <row r="581" spans="7:9" x14ac:dyDescent="0.25">
      <c r="G581" s="3"/>
      <c r="H581" s="3"/>
      <c r="I581" s="3"/>
    </row>
    <row r="582" spans="7:9" x14ac:dyDescent="0.25">
      <c r="G582" s="3"/>
      <c r="H582" s="3"/>
      <c r="I582" s="3"/>
    </row>
    <row r="583" spans="7:9" x14ac:dyDescent="0.25">
      <c r="G583" s="3"/>
      <c r="H583" s="3"/>
      <c r="I583" s="3"/>
    </row>
    <row r="584" spans="7:9" x14ac:dyDescent="0.25">
      <c r="G584" s="3"/>
      <c r="H584" s="3"/>
      <c r="I584" s="3"/>
    </row>
    <row r="585" spans="7:9" x14ac:dyDescent="0.25">
      <c r="G585" s="3"/>
      <c r="H585" s="3"/>
      <c r="I585" s="3"/>
    </row>
    <row r="586" spans="7:9" x14ac:dyDescent="0.25">
      <c r="G586" s="3"/>
      <c r="H586" s="3"/>
      <c r="I586" s="3"/>
    </row>
    <row r="587" spans="7:9" x14ac:dyDescent="0.25">
      <c r="G587" s="3"/>
      <c r="H587" s="3"/>
      <c r="I587" s="3"/>
    </row>
    <row r="588" spans="7:9" x14ac:dyDescent="0.25">
      <c r="G588" s="3"/>
      <c r="H588" s="3"/>
      <c r="I588" s="3"/>
    </row>
    <row r="589" spans="7:9" x14ac:dyDescent="0.25">
      <c r="G589" s="3"/>
      <c r="H589" s="3"/>
      <c r="I589" s="3"/>
    </row>
    <row r="590" spans="7:9" x14ac:dyDescent="0.25">
      <c r="G590" s="3"/>
      <c r="H590" s="3"/>
      <c r="I590" s="3"/>
    </row>
    <row r="591" spans="7:9" x14ac:dyDescent="0.25">
      <c r="G591" s="3"/>
      <c r="H591" s="3"/>
      <c r="I591" s="3"/>
    </row>
    <row r="592" spans="7:9" x14ac:dyDescent="0.25">
      <c r="G592" s="3"/>
      <c r="H592" s="3"/>
      <c r="I592" s="3"/>
    </row>
    <row r="593" spans="7:9" x14ac:dyDescent="0.25">
      <c r="G593" s="3"/>
      <c r="H593" s="3"/>
      <c r="I593" s="3"/>
    </row>
    <row r="594" spans="7:9" x14ac:dyDescent="0.25">
      <c r="G594" s="3"/>
      <c r="H594" s="3"/>
      <c r="I594" s="3"/>
    </row>
    <row r="595" spans="7:9" x14ac:dyDescent="0.25">
      <c r="G595" s="3"/>
      <c r="H595" s="3"/>
      <c r="I595" s="3"/>
    </row>
    <row r="596" spans="7:9" x14ac:dyDescent="0.25">
      <c r="G596" s="3"/>
      <c r="H596" s="3"/>
      <c r="I596" s="3"/>
    </row>
    <row r="597" spans="7:9" x14ac:dyDescent="0.25">
      <c r="G597" s="3"/>
      <c r="H597" s="3"/>
      <c r="I597" s="3"/>
    </row>
    <row r="598" spans="7:9" x14ac:dyDescent="0.25">
      <c r="G598" s="3"/>
      <c r="H598" s="3"/>
      <c r="I598" s="3"/>
    </row>
    <row r="599" spans="7:9" x14ac:dyDescent="0.25">
      <c r="G599" s="3"/>
      <c r="H599" s="3"/>
      <c r="I599" s="3"/>
    </row>
    <row r="600" spans="7:9" x14ac:dyDescent="0.25">
      <c r="G600" s="3"/>
      <c r="H600" s="3"/>
      <c r="I600" s="3"/>
    </row>
    <row r="601" spans="7:9" x14ac:dyDescent="0.25">
      <c r="G601" s="3"/>
      <c r="H601" s="3"/>
      <c r="I601" s="3"/>
    </row>
    <row r="602" spans="7:9" x14ac:dyDescent="0.25">
      <c r="G602" s="3"/>
      <c r="H602" s="3"/>
      <c r="I602" s="3"/>
    </row>
    <row r="603" spans="7:9" x14ac:dyDescent="0.25">
      <c r="G603" s="3"/>
      <c r="H603" s="3"/>
      <c r="I603" s="3"/>
    </row>
    <row r="604" spans="7:9" x14ac:dyDescent="0.25">
      <c r="G604" s="3"/>
      <c r="H604" s="3"/>
      <c r="I604" s="3"/>
    </row>
    <row r="605" spans="7:9" x14ac:dyDescent="0.25">
      <c r="G605" s="3"/>
      <c r="H605" s="3"/>
      <c r="I605" s="3"/>
    </row>
    <row r="606" spans="7:9" x14ac:dyDescent="0.25">
      <c r="G606" s="3"/>
      <c r="H606" s="3"/>
      <c r="I606" s="3"/>
    </row>
    <row r="607" spans="7:9" x14ac:dyDescent="0.25">
      <c r="G607" s="3"/>
      <c r="H607" s="3"/>
      <c r="I607" s="3"/>
    </row>
    <row r="608" spans="7:9" x14ac:dyDescent="0.25">
      <c r="G608" s="3"/>
      <c r="H608" s="3"/>
      <c r="I608" s="3"/>
    </row>
    <row r="609" spans="7:9" x14ac:dyDescent="0.25">
      <c r="G609" s="3"/>
      <c r="H609" s="3"/>
      <c r="I609" s="3"/>
    </row>
    <row r="610" spans="7:9" x14ac:dyDescent="0.25">
      <c r="G610" s="3"/>
      <c r="H610" s="3"/>
      <c r="I610" s="3"/>
    </row>
    <row r="611" spans="7:9" x14ac:dyDescent="0.25">
      <c r="G611" s="3"/>
      <c r="H611" s="3"/>
      <c r="I611" s="3"/>
    </row>
    <row r="612" spans="7:9" x14ac:dyDescent="0.25">
      <c r="G612" s="3"/>
      <c r="H612" s="3"/>
      <c r="I612" s="3"/>
    </row>
    <row r="613" spans="7:9" x14ac:dyDescent="0.25">
      <c r="G613" s="3"/>
      <c r="H613" s="3"/>
      <c r="I613" s="3"/>
    </row>
    <row r="614" spans="7:9" x14ac:dyDescent="0.25">
      <c r="G614" s="3"/>
      <c r="H614" s="3"/>
      <c r="I614" s="3"/>
    </row>
    <row r="615" spans="7:9" x14ac:dyDescent="0.25">
      <c r="G615" s="3"/>
      <c r="H615" s="3"/>
      <c r="I615" s="3"/>
    </row>
    <row r="616" spans="7:9" x14ac:dyDescent="0.25">
      <c r="G616" s="3"/>
      <c r="H616" s="3"/>
      <c r="I616" s="3"/>
    </row>
    <row r="617" spans="7:9" x14ac:dyDescent="0.25">
      <c r="G617" s="3"/>
      <c r="H617" s="3"/>
      <c r="I617" s="3"/>
    </row>
    <row r="618" spans="7:9" x14ac:dyDescent="0.25">
      <c r="G618" s="3"/>
      <c r="H618" s="3"/>
      <c r="I618" s="3"/>
    </row>
    <row r="619" spans="7:9" x14ac:dyDescent="0.25">
      <c r="G619" s="3"/>
      <c r="H619" s="3"/>
      <c r="I619" s="3"/>
    </row>
    <row r="620" spans="7:9" x14ac:dyDescent="0.25">
      <c r="G620" s="3"/>
      <c r="H620" s="3"/>
      <c r="I620" s="3"/>
    </row>
    <row r="621" spans="7:9" x14ac:dyDescent="0.25">
      <c r="G621" s="3"/>
      <c r="H621" s="3"/>
      <c r="I621" s="3"/>
    </row>
    <row r="622" spans="7:9" x14ac:dyDescent="0.25">
      <c r="G622" s="3"/>
      <c r="H622" s="3"/>
      <c r="I622" s="3"/>
    </row>
    <row r="623" spans="7:9" x14ac:dyDescent="0.25">
      <c r="G623" s="3"/>
      <c r="H623" s="3"/>
      <c r="I623" s="3"/>
    </row>
    <row r="624" spans="7:9" x14ac:dyDescent="0.25">
      <c r="G624" s="3"/>
      <c r="H624" s="3"/>
      <c r="I624" s="3"/>
    </row>
    <row r="625" spans="7:9" x14ac:dyDescent="0.25">
      <c r="G625" s="3"/>
      <c r="H625" s="3"/>
      <c r="I625" s="3"/>
    </row>
    <row r="626" spans="7:9" x14ac:dyDescent="0.25">
      <c r="G626" s="3"/>
      <c r="H626" s="3"/>
      <c r="I626" s="3"/>
    </row>
    <row r="627" spans="7:9" x14ac:dyDescent="0.25">
      <c r="G627" s="3"/>
      <c r="H627" s="3"/>
      <c r="I627" s="3"/>
    </row>
    <row r="628" spans="7:9" x14ac:dyDescent="0.25">
      <c r="G628" s="3"/>
      <c r="H628" s="3"/>
      <c r="I628" s="3"/>
    </row>
    <row r="629" spans="7:9" x14ac:dyDescent="0.25">
      <c r="G629" s="3"/>
      <c r="H629" s="3"/>
      <c r="I629" s="3"/>
    </row>
    <row r="630" spans="7:9" x14ac:dyDescent="0.25">
      <c r="G630" s="3"/>
      <c r="H630" s="3"/>
      <c r="I630" s="3"/>
    </row>
    <row r="631" spans="7:9" x14ac:dyDescent="0.25">
      <c r="G631" s="3"/>
      <c r="H631" s="3"/>
      <c r="I631" s="3"/>
    </row>
    <row r="632" spans="7:9" x14ac:dyDescent="0.25">
      <c r="G632" s="3"/>
      <c r="H632" s="3"/>
      <c r="I632" s="3"/>
    </row>
    <row r="633" spans="7:9" x14ac:dyDescent="0.25">
      <c r="G633" s="3"/>
      <c r="H633" s="3"/>
      <c r="I633" s="3"/>
    </row>
    <row r="634" spans="7:9" x14ac:dyDescent="0.25">
      <c r="G634" s="3"/>
      <c r="H634" s="3"/>
      <c r="I634" s="3"/>
    </row>
    <row r="635" spans="7:9" x14ac:dyDescent="0.25">
      <c r="G635" s="3"/>
      <c r="H635" s="3"/>
      <c r="I635" s="3"/>
    </row>
    <row r="636" spans="7:9" x14ac:dyDescent="0.25">
      <c r="G636" s="3"/>
      <c r="H636" s="3"/>
      <c r="I636" s="3"/>
    </row>
    <row r="637" spans="7:9" x14ac:dyDescent="0.25">
      <c r="G637" s="3"/>
      <c r="H637" s="3"/>
      <c r="I637" s="3"/>
    </row>
    <row r="638" spans="7:9" x14ac:dyDescent="0.25">
      <c r="G638" s="3"/>
      <c r="H638" s="3"/>
      <c r="I638" s="3"/>
    </row>
    <row r="639" spans="7:9" x14ac:dyDescent="0.25">
      <c r="G639" s="3"/>
      <c r="H639" s="3"/>
      <c r="I639" s="3"/>
    </row>
    <row r="640" spans="7:9" x14ac:dyDescent="0.25">
      <c r="G640" s="3"/>
      <c r="H640" s="3"/>
      <c r="I640" s="3"/>
    </row>
    <row r="641" spans="7:9" x14ac:dyDescent="0.25">
      <c r="G641" s="3"/>
      <c r="H641" s="3"/>
      <c r="I641" s="3"/>
    </row>
    <row r="642" spans="7:9" x14ac:dyDescent="0.25">
      <c r="G642" s="3"/>
      <c r="H642" s="3"/>
      <c r="I642" s="3"/>
    </row>
    <row r="643" spans="7:9" x14ac:dyDescent="0.25">
      <c r="G643" s="3"/>
      <c r="H643" s="3"/>
      <c r="I643" s="3"/>
    </row>
    <row r="644" spans="7:9" x14ac:dyDescent="0.25">
      <c r="G644" s="3"/>
      <c r="H644" s="3"/>
      <c r="I644" s="3"/>
    </row>
    <row r="645" spans="7:9" x14ac:dyDescent="0.25">
      <c r="G645" s="3"/>
      <c r="H645" s="3"/>
      <c r="I645" s="3"/>
    </row>
    <row r="646" spans="7:9" x14ac:dyDescent="0.25">
      <c r="G646" s="3"/>
      <c r="H646" s="3"/>
      <c r="I646" s="3"/>
    </row>
    <row r="647" spans="7:9" x14ac:dyDescent="0.25">
      <c r="G647" s="3"/>
      <c r="H647" s="3"/>
      <c r="I647" s="3"/>
    </row>
    <row r="648" spans="7:9" x14ac:dyDescent="0.25">
      <c r="G648" s="3"/>
      <c r="H648" s="3"/>
      <c r="I648" s="3"/>
    </row>
    <row r="649" spans="7:9" x14ac:dyDescent="0.25">
      <c r="G649" s="3"/>
      <c r="H649" s="3"/>
      <c r="I649" s="3"/>
    </row>
    <row r="650" spans="7:9" x14ac:dyDescent="0.25">
      <c r="G650" s="3"/>
      <c r="H650" s="3"/>
      <c r="I650" s="3"/>
    </row>
    <row r="651" spans="7:9" x14ac:dyDescent="0.25">
      <c r="G651" s="3"/>
      <c r="H651" s="3"/>
      <c r="I651" s="3"/>
    </row>
    <row r="652" spans="7:9" x14ac:dyDescent="0.25">
      <c r="G652" s="3"/>
      <c r="H652" s="3"/>
      <c r="I652" s="3"/>
    </row>
    <row r="653" spans="7:9" x14ac:dyDescent="0.25">
      <c r="G653" s="3"/>
      <c r="H653" s="3"/>
      <c r="I653" s="3"/>
    </row>
    <row r="654" spans="7:9" x14ac:dyDescent="0.25">
      <c r="G654" s="3"/>
      <c r="H654" s="3"/>
      <c r="I654" s="3"/>
    </row>
    <row r="655" spans="7:9" x14ac:dyDescent="0.25">
      <c r="G655" s="3"/>
      <c r="H655" s="3"/>
      <c r="I655" s="3"/>
    </row>
    <row r="656" spans="7:9" x14ac:dyDescent="0.25">
      <c r="G656" s="3"/>
      <c r="H656" s="3"/>
      <c r="I656" s="3"/>
    </row>
    <row r="657" spans="7:9" x14ac:dyDescent="0.25">
      <c r="G657" s="3"/>
      <c r="H657" s="3"/>
      <c r="I657" s="3"/>
    </row>
    <row r="658" spans="7:9" x14ac:dyDescent="0.25">
      <c r="G658" s="3"/>
      <c r="H658" s="3"/>
      <c r="I658" s="3"/>
    </row>
    <row r="659" spans="7:9" x14ac:dyDescent="0.25">
      <c r="G659" s="3"/>
      <c r="H659" s="3"/>
      <c r="I659" s="3"/>
    </row>
    <row r="660" spans="7:9" x14ac:dyDescent="0.25">
      <c r="G660" s="3"/>
      <c r="H660" s="3"/>
      <c r="I660" s="3"/>
    </row>
    <row r="661" spans="7:9" x14ac:dyDescent="0.25">
      <c r="G661" s="3"/>
      <c r="H661" s="3"/>
      <c r="I661" s="3"/>
    </row>
    <row r="662" spans="7:9" x14ac:dyDescent="0.25">
      <c r="G662" s="3"/>
      <c r="H662" s="3"/>
      <c r="I662" s="3"/>
    </row>
    <row r="663" spans="7:9" x14ac:dyDescent="0.25">
      <c r="G663" s="3"/>
      <c r="H663" s="3"/>
      <c r="I663" s="3"/>
    </row>
    <row r="664" spans="7:9" x14ac:dyDescent="0.25">
      <c r="G664" s="3"/>
      <c r="H664" s="3"/>
      <c r="I664" s="3"/>
    </row>
    <row r="665" spans="7:9" x14ac:dyDescent="0.25">
      <c r="G665" s="3"/>
      <c r="H665" s="3"/>
      <c r="I665" s="3"/>
    </row>
    <row r="666" spans="7:9" x14ac:dyDescent="0.25">
      <c r="G666" s="3"/>
      <c r="H666" s="3"/>
      <c r="I666" s="3"/>
    </row>
    <row r="667" spans="7:9" x14ac:dyDescent="0.25">
      <c r="G667" s="3"/>
      <c r="H667" s="3"/>
      <c r="I667" s="3"/>
    </row>
    <row r="668" spans="7:9" x14ac:dyDescent="0.25">
      <c r="G668" s="3"/>
      <c r="H668" s="3"/>
      <c r="I668" s="3"/>
    </row>
    <row r="669" spans="7:9" x14ac:dyDescent="0.25">
      <c r="G669" s="3"/>
      <c r="H669" s="3"/>
      <c r="I669" s="3"/>
    </row>
    <row r="670" spans="7:9" x14ac:dyDescent="0.25">
      <c r="G670" s="3"/>
      <c r="H670" s="3"/>
      <c r="I670" s="3"/>
    </row>
    <row r="671" spans="7:9" x14ac:dyDescent="0.25">
      <c r="G671" s="3"/>
      <c r="H671" s="3"/>
      <c r="I671" s="3"/>
    </row>
    <row r="672" spans="7:9" x14ac:dyDescent="0.25">
      <c r="G672" s="3"/>
      <c r="H672" s="3"/>
      <c r="I672" s="3"/>
    </row>
    <row r="673" spans="7:9" x14ac:dyDescent="0.25">
      <c r="G673" s="3"/>
      <c r="H673" s="3"/>
      <c r="I673" s="3"/>
    </row>
    <row r="674" spans="7:9" x14ac:dyDescent="0.25">
      <c r="G674" s="3"/>
      <c r="H674" s="3"/>
      <c r="I674" s="3"/>
    </row>
    <row r="675" spans="7:9" x14ac:dyDescent="0.25">
      <c r="G675" s="3"/>
      <c r="H675" s="3"/>
      <c r="I675" s="3"/>
    </row>
    <row r="676" spans="7:9" x14ac:dyDescent="0.25">
      <c r="G676" s="3"/>
      <c r="H676" s="3"/>
      <c r="I676" s="3"/>
    </row>
    <row r="677" spans="7:9" x14ac:dyDescent="0.25">
      <c r="G677" s="3"/>
      <c r="H677" s="3"/>
      <c r="I677" s="3"/>
    </row>
    <row r="678" spans="7:9" x14ac:dyDescent="0.25">
      <c r="G678" s="3"/>
      <c r="H678" s="3"/>
      <c r="I678" s="3"/>
    </row>
    <row r="679" spans="7:9" x14ac:dyDescent="0.25">
      <c r="G679" s="3"/>
      <c r="H679" s="3"/>
      <c r="I679" s="3"/>
    </row>
    <row r="680" spans="7:9" x14ac:dyDescent="0.25">
      <c r="G680" s="3"/>
      <c r="H680" s="3"/>
      <c r="I680" s="3"/>
    </row>
    <row r="681" spans="7:9" x14ac:dyDescent="0.25">
      <c r="G681" s="3"/>
      <c r="H681" s="3"/>
      <c r="I681" s="3"/>
    </row>
    <row r="682" spans="7:9" x14ac:dyDescent="0.25">
      <c r="G682" s="3"/>
      <c r="H682" s="3"/>
      <c r="I682" s="3"/>
    </row>
    <row r="683" spans="7:9" x14ac:dyDescent="0.25">
      <c r="G683" s="3"/>
      <c r="H683" s="3"/>
      <c r="I683" s="3"/>
    </row>
    <row r="684" spans="7:9" x14ac:dyDescent="0.25">
      <c r="G684" s="3"/>
      <c r="H684" s="3"/>
      <c r="I684" s="3"/>
    </row>
    <row r="685" spans="7:9" x14ac:dyDescent="0.25">
      <c r="G685" s="3"/>
      <c r="H685" s="3"/>
      <c r="I685" s="3"/>
    </row>
    <row r="686" spans="7:9" x14ac:dyDescent="0.25">
      <c r="G686" s="3"/>
      <c r="H686" s="3"/>
      <c r="I686" s="3"/>
    </row>
    <row r="687" spans="7:9" x14ac:dyDescent="0.25">
      <c r="G687" s="3"/>
      <c r="H687" s="3"/>
      <c r="I687" s="3"/>
    </row>
    <row r="688" spans="7:9" x14ac:dyDescent="0.25">
      <c r="G688" s="3"/>
      <c r="H688" s="3"/>
      <c r="I688" s="3"/>
    </row>
    <row r="689" spans="7:9" x14ac:dyDescent="0.25">
      <c r="G689" s="3"/>
      <c r="H689" s="3"/>
      <c r="I689" s="3"/>
    </row>
    <row r="690" spans="7:9" x14ac:dyDescent="0.25">
      <c r="G690" s="3"/>
      <c r="H690" s="3"/>
      <c r="I690" s="3"/>
    </row>
    <row r="691" spans="7:9" x14ac:dyDescent="0.25">
      <c r="G691" s="3"/>
      <c r="H691" s="3"/>
      <c r="I691" s="3"/>
    </row>
    <row r="692" spans="7:9" x14ac:dyDescent="0.25">
      <c r="G692" s="3"/>
      <c r="H692" s="3"/>
      <c r="I692" s="3"/>
    </row>
    <row r="693" spans="7:9" x14ac:dyDescent="0.25">
      <c r="G693" s="3"/>
      <c r="H693" s="3"/>
      <c r="I693" s="3"/>
    </row>
    <row r="694" spans="7:9" x14ac:dyDescent="0.25">
      <c r="G694" s="3"/>
      <c r="H694" s="3"/>
      <c r="I694" s="3"/>
    </row>
    <row r="695" spans="7:9" x14ac:dyDescent="0.25">
      <c r="G695" s="3"/>
      <c r="H695" s="3"/>
      <c r="I695" s="3"/>
    </row>
    <row r="696" spans="7:9" x14ac:dyDescent="0.25">
      <c r="G696" s="3"/>
      <c r="H696" s="3"/>
      <c r="I696" s="3"/>
    </row>
    <row r="697" spans="7:9" x14ac:dyDescent="0.25">
      <c r="G697" s="3"/>
      <c r="H697" s="3"/>
      <c r="I697" s="3"/>
    </row>
    <row r="698" spans="7:9" x14ac:dyDescent="0.25">
      <c r="G698" s="3"/>
      <c r="H698" s="3"/>
      <c r="I698" s="3"/>
    </row>
    <row r="699" spans="7:9" x14ac:dyDescent="0.25">
      <c r="G699" s="3"/>
      <c r="H699" s="3"/>
      <c r="I699" s="3"/>
    </row>
    <row r="700" spans="7:9" x14ac:dyDescent="0.25">
      <c r="G700" s="3"/>
      <c r="H700" s="3"/>
      <c r="I700" s="3"/>
    </row>
    <row r="701" spans="7:9" x14ac:dyDescent="0.25">
      <c r="G701" s="3"/>
      <c r="H701" s="3"/>
      <c r="I701" s="3"/>
    </row>
    <row r="702" spans="7:9" x14ac:dyDescent="0.25">
      <c r="G702" s="3"/>
      <c r="H702" s="3"/>
      <c r="I702" s="3"/>
    </row>
    <row r="703" spans="7:9" x14ac:dyDescent="0.25">
      <c r="G703" s="3"/>
      <c r="H703" s="3"/>
      <c r="I703" s="3"/>
    </row>
    <row r="704" spans="7:9" x14ac:dyDescent="0.25">
      <c r="G704" s="3"/>
      <c r="H704" s="3"/>
      <c r="I704" s="3"/>
    </row>
    <row r="705" spans="7:9" x14ac:dyDescent="0.25">
      <c r="G705" s="3"/>
      <c r="H705" s="3"/>
      <c r="I705" s="3"/>
    </row>
    <row r="706" spans="7:9" x14ac:dyDescent="0.25">
      <c r="G706" s="3"/>
      <c r="H706" s="3"/>
      <c r="I706" s="3"/>
    </row>
    <row r="707" spans="7:9" x14ac:dyDescent="0.25">
      <c r="G707" s="3"/>
      <c r="H707" s="3"/>
      <c r="I707" s="3"/>
    </row>
    <row r="708" spans="7:9" x14ac:dyDescent="0.25">
      <c r="G708" s="3"/>
      <c r="H708" s="3"/>
      <c r="I708" s="3"/>
    </row>
    <row r="709" spans="7:9" x14ac:dyDescent="0.25">
      <c r="G709" s="3"/>
      <c r="H709" s="3"/>
      <c r="I709" s="3"/>
    </row>
    <row r="710" spans="7:9" x14ac:dyDescent="0.25">
      <c r="G710" s="3"/>
      <c r="H710" s="3"/>
      <c r="I710" s="3"/>
    </row>
    <row r="711" spans="7:9" x14ac:dyDescent="0.25">
      <c r="G711" s="3"/>
      <c r="H711" s="3"/>
      <c r="I711" s="3"/>
    </row>
    <row r="712" spans="7:9" x14ac:dyDescent="0.25">
      <c r="G712" s="3"/>
      <c r="H712" s="3"/>
      <c r="I712" s="3"/>
    </row>
    <row r="713" spans="7:9" x14ac:dyDescent="0.25">
      <c r="G713" s="3"/>
      <c r="H713" s="3"/>
      <c r="I713" s="3"/>
    </row>
    <row r="714" spans="7:9" x14ac:dyDescent="0.25">
      <c r="G714" s="3"/>
      <c r="H714" s="3"/>
      <c r="I714" s="3"/>
    </row>
    <row r="715" spans="7:9" x14ac:dyDescent="0.25">
      <c r="G715" s="3"/>
      <c r="H715" s="3"/>
      <c r="I715" s="3"/>
    </row>
    <row r="716" spans="7:9" x14ac:dyDescent="0.25">
      <c r="G716" s="3"/>
      <c r="H716" s="3"/>
      <c r="I716" s="3"/>
    </row>
    <row r="717" spans="7:9" x14ac:dyDescent="0.25">
      <c r="G717" s="3"/>
      <c r="H717" s="3"/>
      <c r="I717" s="3"/>
    </row>
    <row r="718" spans="7:9" x14ac:dyDescent="0.25">
      <c r="G718" s="3"/>
      <c r="H718" s="3"/>
      <c r="I718" s="3"/>
    </row>
    <row r="719" spans="7:9" x14ac:dyDescent="0.25">
      <c r="G719" s="3"/>
      <c r="H719" s="3"/>
      <c r="I719" s="3"/>
    </row>
    <row r="720" spans="7:9" x14ac:dyDescent="0.25">
      <c r="G720" s="3"/>
      <c r="H720" s="3"/>
      <c r="I720" s="3"/>
    </row>
    <row r="721" spans="7:9" x14ac:dyDescent="0.25">
      <c r="G721" s="3"/>
      <c r="H721" s="3"/>
      <c r="I721" s="3"/>
    </row>
    <row r="722" spans="7:9" x14ac:dyDescent="0.25">
      <c r="G722" s="3"/>
      <c r="H722" s="3"/>
      <c r="I722" s="3"/>
    </row>
    <row r="723" spans="7:9" x14ac:dyDescent="0.25">
      <c r="G723" s="3"/>
      <c r="H723" s="3"/>
      <c r="I723" s="3"/>
    </row>
    <row r="724" spans="7:9" x14ac:dyDescent="0.25">
      <c r="G724" s="3"/>
      <c r="H724" s="3"/>
      <c r="I724" s="3"/>
    </row>
    <row r="725" spans="7:9" x14ac:dyDescent="0.25">
      <c r="G725" s="3"/>
      <c r="H725" s="3"/>
      <c r="I725" s="3"/>
    </row>
    <row r="726" spans="7:9" x14ac:dyDescent="0.25">
      <c r="G726" s="3"/>
      <c r="H726" s="3"/>
      <c r="I726" s="3"/>
    </row>
    <row r="727" spans="7:9" x14ac:dyDescent="0.25">
      <c r="G727" s="3"/>
      <c r="H727" s="3"/>
      <c r="I727" s="3"/>
    </row>
    <row r="728" spans="7:9" x14ac:dyDescent="0.25">
      <c r="G728" s="3"/>
      <c r="H728" s="3"/>
      <c r="I728" s="3"/>
    </row>
    <row r="729" spans="7:9" x14ac:dyDescent="0.25">
      <c r="G729" s="3"/>
      <c r="H729" s="3"/>
      <c r="I729" s="3"/>
    </row>
    <row r="730" spans="7:9" x14ac:dyDescent="0.25">
      <c r="G730" s="3"/>
      <c r="H730" s="3"/>
      <c r="I730" s="3"/>
    </row>
    <row r="731" spans="7:9" x14ac:dyDescent="0.25">
      <c r="G731" s="3"/>
      <c r="H731" s="3"/>
      <c r="I731" s="3"/>
    </row>
    <row r="732" spans="7:9" x14ac:dyDescent="0.25">
      <c r="G732" s="3"/>
      <c r="H732" s="3"/>
      <c r="I732" s="3"/>
    </row>
    <row r="733" spans="7:9" x14ac:dyDescent="0.25">
      <c r="G733" s="3"/>
      <c r="H733" s="3"/>
      <c r="I733" s="3"/>
    </row>
    <row r="734" spans="7:9" x14ac:dyDescent="0.25">
      <c r="G734" s="3"/>
      <c r="H734" s="3"/>
      <c r="I734" s="3"/>
    </row>
    <row r="735" spans="7:9" x14ac:dyDescent="0.25">
      <c r="G735" s="3"/>
      <c r="H735" s="3"/>
      <c r="I735" s="3"/>
    </row>
    <row r="736" spans="7:9" x14ac:dyDescent="0.25">
      <c r="G736" s="3"/>
      <c r="H736" s="3"/>
      <c r="I736" s="3"/>
    </row>
    <row r="737" spans="7:9" x14ac:dyDescent="0.25">
      <c r="G737" s="3"/>
      <c r="H737" s="3"/>
      <c r="I737" s="3"/>
    </row>
    <row r="738" spans="7:9" x14ac:dyDescent="0.25">
      <c r="G738" s="3"/>
      <c r="H738" s="3"/>
      <c r="I738" s="3"/>
    </row>
    <row r="739" spans="7:9" x14ac:dyDescent="0.25">
      <c r="G739" s="3"/>
      <c r="H739" s="3"/>
      <c r="I739" s="3"/>
    </row>
    <row r="740" spans="7:9" x14ac:dyDescent="0.25">
      <c r="G740" s="3"/>
      <c r="H740" s="3"/>
      <c r="I740" s="3"/>
    </row>
    <row r="741" spans="7:9" x14ac:dyDescent="0.25">
      <c r="G741" s="3"/>
      <c r="H741" s="3"/>
      <c r="I741" s="3"/>
    </row>
    <row r="742" spans="7:9" x14ac:dyDescent="0.25">
      <c r="G742" s="3"/>
      <c r="H742" s="3"/>
      <c r="I742" s="3"/>
    </row>
    <row r="743" spans="7:9" x14ac:dyDescent="0.25">
      <c r="G743" s="3"/>
      <c r="H743" s="3"/>
      <c r="I743" s="3"/>
    </row>
    <row r="744" spans="7:9" x14ac:dyDescent="0.25">
      <c r="G744" s="3"/>
      <c r="H744" s="3"/>
      <c r="I744" s="3"/>
    </row>
    <row r="745" spans="7:9" x14ac:dyDescent="0.25">
      <c r="G745" s="3"/>
      <c r="H745" s="3"/>
      <c r="I745" s="3"/>
    </row>
    <row r="746" spans="7:9" x14ac:dyDescent="0.25">
      <c r="G746" s="3"/>
      <c r="H746" s="3"/>
      <c r="I746" s="3"/>
    </row>
    <row r="747" spans="7:9" x14ac:dyDescent="0.25">
      <c r="G747" s="3"/>
      <c r="H747" s="3"/>
      <c r="I747" s="3"/>
    </row>
    <row r="748" spans="7:9" x14ac:dyDescent="0.25">
      <c r="G748" s="3"/>
      <c r="H748" s="3"/>
      <c r="I748" s="3"/>
    </row>
    <row r="749" spans="7:9" x14ac:dyDescent="0.25">
      <c r="G749" s="3"/>
      <c r="H749" s="3"/>
      <c r="I749" s="3"/>
    </row>
    <row r="750" spans="7:9" x14ac:dyDescent="0.25">
      <c r="G750" s="3"/>
      <c r="H750" s="3"/>
      <c r="I750" s="3"/>
    </row>
    <row r="751" spans="7:9" x14ac:dyDescent="0.25">
      <c r="G751" s="3"/>
      <c r="H751" s="3"/>
      <c r="I751" s="3"/>
    </row>
    <row r="752" spans="7:9" x14ac:dyDescent="0.25">
      <c r="G752" s="3"/>
      <c r="H752" s="3"/>
      <c r="I752" s="3"/>
    </row>
    <row r="753" spans="7:9" x14ac:dyDescent="0.25">
      <c r="G753" s="3"/>
      <c r="H753" s="3"/>
      <c r="I753" s="3"/>
    </row>
    <row r="754" spans="7:9" x14ac:dyDescent="0.25">
      <c r="G754" s="3"/>
      <c r="H754" s="3"/>
      <c r="I754" s="3"/>
    </row>
    <row r="755" spans="7:9" x14ac:dyDescent="0.25">
      <c r="G755" s="3"/>
      <c r="H755" s="3"/>
      <c r="I755" s="3"/>
    </row>
    <row r="756" spans="7:9" x14ac:dyDescent="0.25">
      <c r="G756" s="3"/>
      <c r="H756" s="3"/>
      <c r="I756" s="3"/>
    </row>
    <row r="757" spans="7:9" x14ac:dyDescent="0.25">
      <c r="G757" s="3"/>
      <c r="H757" s="3"/>
      <c r="I757" s="3"/>
    </row>
    <row r="758" spans="7:9" x14ac:dyDescent="0.25">
      <c r="G758" s="3"/>
      <c r="H758" s="3"/>
      <c r="I758" s="3"/>
    </row>
    <row r="759" spans="7:9" x14ac:dyDescent="0.25">
      <c r="G759" s="3"/>
      <c r="H759" s="3"/>
      <c r="I759" s="3"/>
    </row>
    <row r="760" spans="7:9" x14ac:dyDescent="0.25">
      <c r="G760" s="3"/>
      <c r="H760" s="3"/>
      <c r="I760" s="3"/>
    </row>
    <row r="761" spans="7:9" x14ac:dyDescent="0.25">
      <c r="G761" s="3"/>
      <c r="H761" s="3"/>
      <c r="I761" s="3"/>
    </row>
    <row r="762" spans="7:9" x14ac:dyDescent="0.25">
      <c r="G762" s="3"/>
      <c r="H762" s="3"/>
      <c r="I762" s="3"/>
    </row>
    <row r="763" spans="7:9" x14ac:dyDescent="0.25">
      <c r="G763" s="3"/>
      <c r="H763" s="3"/>
      <c r="I763" s="3"/>
    </row>
    <row r="764" spans="7:9" x14ac:dyDescent="0.25">
      <c r="G764" s="3"/>
      <c r="H764" s="3"/>
      <c r="I764" s="3"/>
    </row>
    <row r="765" spans="7:9" x14ac:dyDescent="0.25">
      <c r="G765" s="3"/>
      <c r="H765" s="3"/>
      <c r="I765" s="3"/>
    </row>
    <row r="766" spans="7:9" x14ac:dyDescent="0.25">
      <c r="G766" s="3"/>
      <c r="H766" s="3"/>
      <c r="I766" s="3"/>
    </row>
    <row r="767" spans="7:9" x14ac:dyDescent="0.25">
      <c r="G767" s="3"/>
      <c r="H767" s="3"/>
      <c r="I767" s="3"/>
    </row>
    <row r="768" spans="7:9" x14ac:dyDescent="0.25">
      <c r="G768" s="3"/>
      <c r="H768" s="3"/>
      <c r="I768" s="3"/>
    </row>
    <row r="769" spans="7:9" x14ac:dyDescent="0.25">
      <c r="G769" s="3"/>
      <c r="H769" s="3"/>
      <c r="I769" s="3"/>
    </row>
    <row r="770" spans="7:9" x14ac:dyDescent="0.25">
      <c r="G770" s="3"/>
      <c r="H770" s="3"/>
      <c r="I770" s="3"/>
    </row>
    <row r="771" spans="7:9" x14ac:dyDescent="0.25">
      <c r="G771" s="3"/>
      <c r="H771" s="3"/>
      <c r="I771" s="3"/>
    </row>
    <row r="772" spans="7:9" x14ac:dyDescent="0.25">
      <c r="G772" s="3"/>
      <c r="H772" s="3"/>
      <c r="I772" s="3"/>
    </row>
    <row r="773" spans="7:9" x14ac:dyDescent="0.25">
      <c r="G773" s="3"/>
      <c r="H773" s="3"/>
      <c r="I773" s="3"/>
    </row>
    <row r="774" spans="7:9" x14ac:dyDescent="0.25">
      <c r="G774" s="3"/>
      <c r="H774" s="3"/>
      <c r="I774" s="3"/>
    </row>
    <row r="775" spans="7:9" x14ac:dyDescent="0.25">
      <c r="G775" s="3"/>
      <c r="H775" s="3"/>
      <c r="I775" s="3"/>
    </row>
    <row r="776" spans="7:9" x14ac:dyDescent="0.25">
      <c r="G776" s="3"/>
      <c r="H776" s="3"/>
      <c r="I776" s="3"/>
    </row>
    <row r="777" spans="7:9" x14ac:dyDescent="0.25">
      <c r="G777" s="3"/>
      <c r="H777" s="3"/>
      <c r="I777" s="3"/>
    </row>
    <row r="778" spans="7:9" x14ac:dyDescent="0.25">
      <c r="G778" s="3"/>
      <c r="H778" s="3"/>
      <c r="I778" s="3"/>
    </row>
    <row r="779" spans="7:9" x14ac:dyDescent="0.25">
      <c r="G779" s="3"/>
      <c r="H779" s="3"/>
      <c r="I779" s="3"/>
    </row>
    <row r="780" spans="7:9" x14ac:dyDescent="0.25">
      <c r="G780" s="3"/>
      <c r="H780" s="3"/>
      <c r="I780" s="3"/>
    </row>
    <row r="781" spans="7:9" x14ac:dyDescent="0.25">
      <c r="G781" s="3"/>
      <c r="H781" s="3"/>
      <c r="I781" s="3"/>
    </row>
    <row r="782" spans="7:9" x14ac:dyDescent="0.25">
      <c r="G782" s="3"/>
      <c r="H782" s="3"/>
      <c r="I782" s="3"/>
    </row>
    <row r="783" spans="7:9" x14ac:dyDescent="0.25">
      <c r="G783" s="3"/>
      <c r="H783" s="3"/>
      <c r="I783" s="3"/>
    </row>
    <row r="784" spans="7:9" x14ac:dyDescent="0.25">
      <c r="G784" s="3"/>
      <c r="H784" s="3"/>
      <c r="I784" s="3"/>
    </row>
    <row r="785" spans="7:9" x14ac:dyDescent="0.25">
      <c r="G785" s="3"/>
      <c r="H785" s="3"/>
      <c r="I785" s="3"/>
    </row>
    <row r="786" spans="7:9" x14ac:dyDescent="0.25">
      <c r="G786" s="3"/>
      <c r="H786" s="3"/>
      <c r="I786" s="3"/>
    </row>
    <row r="787" spans="7:9" x14ac:dyDescent="0.25">
      <c r="G787" s="3"/>
      <c r="H787" s="3"/>
      <c r="I787" s="3"/>
    </row>
    <row r="788" spans="7:9" x14ac:dyDescent="0.25">
      <c r="G788" s="3"/>
      <c r="H788" s="3"/>
      <c r="I788" s="3"/>
    </row>
    <row r="789" spans="7:9" x14ac:dyDescent="0.25">
      <c r="G789" s="3"/>
      <c r="H789" s="3"/>
      <c r="I789" s="3"/>
    </row>
    <row r="790" spans="7:9" x14ac:dyDescent="0.25">
      <c r="G790" s="3"/>
      <c r="H790" s="3"/>
      <c r="I790" s="3"/>
    </row>
    <row r="791" spans="7:9" x14ac:dyDescent="0.25">
      <c r="G791" s="3"/>
      <c r="H791" s="3"/>
      <c r="I791" s="3"/>
    </row>
    <row r="792" spans="7:9" x14ac:dyDescent="0.25">
      <c r="G792" s="3"/>
      <c r="H792" s="3"/>
      <c r="I792" s="3"/>
    </row>
    <row r="793" spans="7:9" x14ac:dyDescent="0.25">
      <c r="G793" s="3"/>
      <c r="H793" s="3"/>
      <c r="I793" s="3"/>
    </row>
    <row r="794" spans="7:9" x14ac:dyDescent="0.25">
      <c r="G794" s="3"/>
      <c r="H794" s="3"/>
      <c r="I794" s="3"/>
    </row>
    <row r="795" spans="7:9" x14ac:dyDescent="0.25">
      <c r="G795" s="3"/>
      <c r="H795" s="3"/>
      <c r="I795" s="3"/>
    </row>
    <row r="796" spans="7:9" x14ac:dyDescent="0.25">
      <c r="G796" s="3"/>
      <c r="H796" s="3"/>
      <c r="I796" s="3"/>
    </row>
    <row r="797" spans="7:9" x14ac:dyDescent="0.25">
      <c r="G797" s="3"/>
      <c r="H797" s="3"/>
      <c r="I797" s="3"/>
    </row>
    <row r="798" spans="7:9" x14ac:dyDescent="0.25">
      <c r="G798" s="3"/>
      <c r="H798" s="3"/>
      <c r="I798" s="3"/>
    </row>
    <row r="799" spans="7:9" x14ac:dyDescent="0.25">
      <c r="G799" s="3"/>
      <c r="H799" s="3"/>
      <c r="I799" s="3"/>
    </row>
    <row r="800" spans="7:9" x14ac:dyDescent="0.25">
      <c r="G800" s="3"/>
      <c r="H800" s="3"/>
      <c r="I800" s="3"/>
    </row>
    <row r="801" spans="7:9" x14ac:dyDescent="0.25">
      <c r="G801" s="3"/>
      <c r="H801" s="3"/>
      <c r="I801" s="3"/>
    </row>
    <row r="802" spans="7:9" x14ac:dyDescent="0.25">
      <c r="G802" s="3"/>
      <c r="H802" s="3"/>
      <c r="I802" s="3"/>
    </row>
    <row r="803" spans="7:9" x14ac:dyDescent="0.25">
      <c r="G803" s="3"/>
      <c r="H803" s="3"/>
      <c r="I803" s="3"/>
    </row>
    <row r="804" spans="7:9" x14ac:dyDescent="0.25">
      <c r="G804" s="3"/>
      <c r="H804" s="3"/>
      <c r="I804" s="3"/>
    </row>
    <row r="805" spans="7:9" x14ac:dyDescent="0.25">
      <c r="G805" s="3"/>
      <c r="H805" s="3"/>
      <c r="I805" s="3"/>
    </row>
    <row r="806" spans="7:9" x14ac:dyDescent="0.25">
      <c r="G806" s="3"/>
      <c r="H806" s="3"/>
      <c r="I806" s="3"/>
    </row>
    <row r="807" spans="7:9" x14ac:dyDescent="0.25">
      <c r="G807" s="3"/>
      <c r="H807" s="3"/>
      <c r="I807" s="3"/>
    </row>
    <row r="808" spans="7:9" x14ac:dyDescent="0.25">
      <c r="G808" s="3"/>
      <c r="H808" s="3"/>
      <c r="I808" s="3"/>
    </row>
    <row r="809" spans="7:9" x14ac:dyDescent="0.25">
      <c r="G809" s="3"/>
      <c r="H809" s="3"/>
      <c r="I809" s="3"/>
    </row>
    <row r="810" spans="7:9" x14ac:dyDescent="0.25">
      <c r="G810" s="3"/>
      <c r="H810" s="3"/>
      <c r="I810" s="3"/>
    </row>
    <row r="811" spans="7:9" x14ac:dyDescent="0.25">
      <c r="G811" s="3"/>
      <c r="H811" s="3"/>
      <c r="I811" s="3"/>
    </row>
    <row r="812" spans="7:9" x14ac:dyDescent="0.25">
      <c r="G812" s="3"/>
      <c r="H812" s="3"/>
      <c r="I812" s="3"/>
    </row>
    <row r="813" spans="7:9" x14ac:dyDescent="0.25">
      <c r="G813" s="3"/>
      <c r="H813" s="3"/>
      <c r="I813" s="3"/>
    </row>
    <row r="814" spans="7:9" x14ac:dyDescent="0.25">
      <c r="G814" s="3"/>
      <c r="H814" s="3"/>
      <c r="I814" s="3"/>
    </row>
    <row r="815" spans="7:9" x14ac:dyDescent="0.25">
      <c r="G815" s="3"/>
      <c r="H815" s="3"/>
      <c r="I815" s="3"/>
    </row>
    <row r="816" spans="7:9" x14ac:dyDescent="0.25">
      <c r="G816" s="3"/>
      <c r="H816" s="3"/>
      <c r="I816" s="3"/>
    </row>
    <row r="817" spans="7:9" x14ac:dyDescent="0.25">
      <c r="G817" s="3"/>
      <c r="H817" s="3"/>
      <c r="I817" s="3"/>
    </row>
    <row r="818" spans="7:9" x14ac:dyDescent="0.25">
      <c r="G818" s="3"/>
      <c r="H818" s="3"/>
      <c r="I818" s="3"/>
    </row>
    <row r="819" spans="7:9" x14ac:dyDescent="0.25">
      <c r="G819" s="3"/>
      <c r="H819" s="3"/>
      <c r="I819" s="3"/>
    </row>
    <row r="820" spans="7:9" x14ac:dyDescent="0.25">
      <c r="G820" s="3"/>
      <c r="H820" s="3"/>
      <c r="I820" s="3"/>
    </row>
    <row r="821" spans="7:9" x14ac:dyDescent="0.25">
      <c r="G821" s="3"/>
      <c r="H821" s="3"/>
      <c r="I821" s="3"/>
    </row>
    <row r="822" spans="7:9" x14ac:dyDescent="0.25">
      <c r="G822" s="3"/>
      <c r="H822" s="3"/>
      <c r="I822" s="3"/>
    </row>
    <row r="823" spans="7:9" x14ac:dyDescent="0.25">
      <c r="G823" s="3"/>
      <c r="H823" s="3"/>
      <c r="I823" s="3"/>
    </row>
    <row r="824" spans="7:9" x14ac:dyDescent="0.25">
      <c r="G824" s="3"/>
      <c r="H824" s="3"/>
      <c r="I824" s="3"/>
    </row>
    <row r="825" spans="7:9" x14ac:dyDescent="0.25">
      <c r="G825" s="3"/>
      <c r="H825" s="3"/>
      <c r="I825" s="3"/>
    </row>
    <row r="826" spans="7:9" x14ac:dyDescent="0.25">
      <c r="G826" s="3"/>
      <c r="H826" s="3"/>
      <c r="I826" s="3"/>
    </row>
    <row r="827" spans="7:9" x14ac:dyDescent="0.25">
      <c r="G827" s="3"/>
      <c r="H827" s="3"/>
      <c r="I827" s="3"/>
    </row>
    <row r="828" spans="7:9" x14ac:dyDescent="0.25">
      <c r="G828" s="3"/>
      <c r="H828" s="3"/>
      <c r="I828" s="3"/>
    </row>
    <row r="829" spans="7:9" x14ac:dyDescent="0.25">
      <c r="G829" s="3"/>
      <c r="H829" s="3"/>
      <c r="I829" s="3"/>
    </row>
    <row r="830" spans="7:9" x14ac:dyDescent="0.25">
      <c r="G830" s="3"/>
      <c r="H830" s="3"/>
      <c r="I830" s="3"/>
    </row>
    <row r="831" spans="7:9" x14ac:dyDescent="0.25">
      <c r="G831" s="3"/>
      <c r="H831" s="3"/>
      <c r="I831" s="3"/>
    </row>
    <row r="832" spans="7:9" x14ac:dyDescent="0.25">
      <c r="G832" s="3"/>
      <c r="H832" s="3"/>
      <c r="I832" s="3"/>
    </row>
    <row r="833" spans="7:9" x14ac:dyDescent="0.25">
      <c r="G833" s="3"/>
      <c r="H833" s="3"/>
      <c r="I833" s="3"/>
    </row>
    <row r="834" spans="7:9" x14ac:dyDescent="0.25">
      <c r="G834" s="3"/>
      <c r="H834" s="3"/>
      <c r="I834" s="3"/>
    </row>
    <row r="835" spans="7:9" x14ac:dyDescent="0.25">
      <c r="G835" s="3"/>
      <c r="H835" s="3"/>
      <c r="I835" s="3"/>
    </row>
    <row r="836" spans="7:9" x14ac:dyDescent="0.25">
      <c r="G836" s="3"/>
      <c r="H836" s="3"/>
      <c r="I836" s="3"/>
    </row>
    <row r="837" spans="7:9" x14ac:dyDescent="0.25">
      <c r="G837" s="3"/>
      <c r="H837" s="3"/>
      <c r="I837" s="3"/>
    </row>
    <row r="838" spans="7:9" x14ac:dyDescent="0.25">
      <c r="G838" s="3"/>
      <c r="H838" s="3"/>
      <c r="I838" s="3"/>
    </row>
    <row r="839" spans="7:9" x14ac:dyDescent="0.25">
      <c r="G839" s="3"/>
      <c r="H839" s="3"/>
      <c r="I839" s="3"/>
    </row>
    <row r="840" spans="7:9" x14ac:dyDescent="0.25">
      <c r="G840" s="3"/>
      <c r="H840" s="3"/>
      <c r="I840" s="3"/>
    </row>
    <row r="841" spans="7:9" x14ac:dyDescent="0.25">
      <c r="G841" s="3"/>
      <c r="H841" s="3"/>
      <c r="I841" s="3"/>
    </row>
  </sheetData>
  <sheetProtection algorithmName="SHA-512" hashValue="Gu9OWRlD3cbk8vqngJcgJtNSs/NKj15Tu+lYV9BSY+e7wqSkKQL1DC8+i0v4cNHrADwAD3CtcEglz06/TSIMVA==" saltValue="WN0VyFrtq01vrDKTploI/g==" spinCount="100000" sheet="1" objects="1" scenarios="1"/>
  <mergeCells count="13">
    <mergeCell ref="C2:E2"/>
    <mergeCell ref="C30:C36"/>
    <mergeCell ref="D26:D29"/>
    <mergeCell ref="D9:D12"/>
    <mergeCell ref="D13:D15"/>
    <mergeCell ref="D16:D19"/>
    <mergeCell ref="D20:D21"/>
    <mergeCell ref="D30:D34"/>
    <mergeCell ref="D3:D5"/>
    <mergeCell ref="D6:D7"/>
    <mergeCell ref="C3:C8"/>
    <mergeCell ref="D22:D25"/>
    <mergeCell ref="C9:C29"/>
  </mergeCells>
  <conditionalFormatting sqref="G37:G123">
    <cfRule type="expression" dxfId="69" priority="28676">
      <formula>G37:G219=5</formula>
    </cfRule>
    <cfRule type="expression" dxfId="68" priority="28677">
      <formula>G37:G219=4</formula>
    </cfRule>
    <cfRule type="expression" dxfId="67" priority="28678">
      <formula>G37:G219=3</formula>
    </cfRule>
    <cfRule type="expression" dxfId="66" priority="28679">
      <formula>G37:G219=2</formula>
    </cfRule>
    <cfRule type="expression" dxfId="65" priority="28680">
      <formula>G37:G219=1</formula>
    </cfRule>
  </conditionalFormatting>
  <conditionalFormatting sqref="G37:G443">
    <cfRule type="expression" dxfId="64" priority="66">
      <formula>G37:G216=5</formula>
    </cfRule>
    <cfRule type="expression" dxfId="63" priority="67">
      <formula>G37:G216=4</formula>
    </cfRule>
    <cfRule type="expression" dxfId="62" priority="68">
      <formula>G37:G216=3</formula>
    </cfRule>
    <cfRule type="expression" dxfId="61" priority="69">
      <formula>G37:G216=2</formula>
    </cfRule>
    <cfRule type="expression" dxfId="60" priority="70">
      <formula>G37:G216=1</formula>
    </cfRule>
  </conditionalFormatting>
  <conditionalFormatting sqref="G30:G34">
    <cfRule type="expression" dxfId="59" priority="29531">
      <formula>G30:G197=5</formula>
    </cfRule>
    <cfRule type="expression" dxfId="58" priority="29532">
      <formula>G30:G197=4</formula>
    </cfRule>
    <cfRule type="expression" dxfId="57" priority="29533">
      <formula>G30:G197=3</formula>
    </cfRule>
    <cfRule type="expression" dxfId="56" priority="29534">
      <formula>G30:G197=2</formula>
    </cfRule>
    <cfRule type="expression" dxfId="55" priority="29535">
      <formula>G30:G197=1</formula>
    </cfRule>
  </conditionalFormatting>
  <conditionalFormatting sqref="G30:G34">
    <cfRule type="expression" dxfId="54" priority="29541">
      <formula>G30:G198=5</formula>
    </cfRule>
    <cfRule type="expression" dxfId="53" priority="29542">
      <formula>G30:G198=4</formula>
    </cfRule>
    <cfRule type="expression" dxfId="52" priority="29543">
      <formula>G30:G198=3</formula>
    </cfRule>
    <cfRule type="expression" dxfId="51" priority="29544">
      <formula>G30:G198=2</formula>
    </cfRule>
    <cfRule type="expression" dxfId="50" priority="29545">
      <formula>G30:G198=1</formula>
    </cfRule>
  </conditionalFormatting>
  <conditionalFormatting sqref="G16:G21">
    <cfRule type="expression" dxfId="49" priority="29546">
      <formula>G16:G142=5</formula>
    </cfRule>
    <cfRule type="expression" dxfId="48" priority="29547">
      <formula>G16:G142=4</formula>
    </cfRule>
    <cfRule type="expression" dxfId="47" priority="29548">
      <formula>G16:G142=3</formula>
    </cfRule>
    <cfRule type="expression" dxfId="46" priority="29549">
      <formula>G16:G142=2</formula>
    </cfRule>
    <cfRule type="expression" dxfId="45" priority="29550">
      <formula>G16:G142=1</formula>
    </cfRule>
  </conditionalFormatting>
  <conditionalFormatting sqref="G26:G29">
    <cfRule type="expression" dxfId="44" priority="29551">
      <formula>G26:G155=5</formula>
    </cfRule>
    <cfRule type="expression" dxfId="43" priority="29552">
      <formula>G26:G155=4</formula>
    </cfRule>
    <cfRule type="expression" dxfId="42" priority="29553">
      <formula>G26:G155=3</formula>
    </cfRule>
    <cfRule type="expression" dxfId="41" priority="29554">
      <formula>G26:G155=2</formula>
    </cfRule>
    <cfRule type="expression" dxfId="40" priority="29555">
      <formula>G26:G155=1</formula>
    </cfRule>
  </conditionalFormatting>
  <conditionalFormatting sqref="G22:G25">
    <cfRule type="expression" dxfId="39" priority="29556">
      <formula>G22:G149=5</formula>
    </cfRule>
    <cfRule type="expression" dxfId="38" priority="29557">
      <formula>G22:G149=4</formula>
    </cfRule>
    <cfRule type="expression" dxfId="37" priority="29558">
      <formula>G22:G149=3</formula>
    </cfRule>
    <cfRule type="expression" dxfId="36" priority="29559">
      <formula>G22:G149=2</formula>
    </cfRule>
    <cfRule type="expression" dxfId="35" priority="29560">
      <formula>G22:G149=1</formula>
    </cfRule>
  </conditionalFormatting>
  <conditionalFormatting sqref="G9:G15">
    <cfRule type="expression" dxfId="34" priority="29561">
      <formula>G9:G133=5</formula>
    </cfRule>
    <cfRule type="expression" dxfId="33" priority="29562">
      <formula>G9:G133=4</formula>
    </cfRule>
    <cfRule type="expression" dxfId="32" priority="29563">
      <formula>G9:G133=3</formula>
    </cfRule>
    <cfRule type="expression" dxfId="31" priority="29564">
      <formula>G9:G133=2</formula>
    </cfRule>
    <cfRule type="expression" dxfId="30" priority="29565">
      <formula>G9:G133=1</formula>
    </cfRule>
  </conditionalFormatting>
  <conditionalFormatting sqref="G1:G6">
    <cfRule type="expression" dxfId="29" priority="29566">
      <formula>G1:G123=5</formula>
    </cfRule>
    <cfRule type="expression" dxfId="28" priority="29567">
      <formula>G1:G123=4</formula>
    </cfRule>
    <cfRule type="expression" dxfId="27" priority="29568">
      <formula>G1:G123=3</formula>
    </cfRule>
    <cfRule type="expression" dxfId="26" priority="29569">
      <formula>G1:G123=2</formula>
    </cfRule>
    <cfRule type="expression" dxfId="25" priority="29570">
      <formula>G1:G123=1</formula>
    </cfRule>
  </conditionalFormatting>
  <conditionalFormatting sqref="G7:G8">
    <cfRule type="expression" dxfId="24" priority="29571">
      <formula>G7:G127=5</formula>
    </cfRule>
    <cfRule type="expression" dxfId="23" priority="29572">
      <formula>G7:G127=4</formula>
    </cfRule>
    <cfRule type="expression" dxfId="22" priority="29573">
      <formula>G7:G127=3</formula>
    </cfRule>
    <cfRule type="expression" dxfId="21" priority="29574">
      <formula>G7:G127=2</formula>
    </cfRule>
    <cfRule type="expression" dxfId="20" priority="29575">
      <formula>G7:G127=1</formula>
    </cfRule>
  </conditionalFormatting>
  <conditionalFormatting sqref="G35">
    <cfRule type="expression" dxfId="19" priority="21">
      <formula>G35:G202=5</formula>
    </cfRule>
    <cfRule type="expression" dxfId="18" priority="22">
      <formula>G35:G202=4</formula>
    </cfRule>
    <cfRule type="expression" dxfId="17" priority="23">
      <formula>G35:G202=3</formula>
    </cfRule>
    <cfRule type="expression" dxfId="16" priority="24">
      <formula>G35:G202=2</formula>
    </cfRule>
    <cfRule type="expression" dxfId="15" priority="25">
      <formula>G35:G202=1</formula>
    </cfRule>
  </conditionalFormatting>
  <conditionalFormatting sqref="G35">
    <cfRule type="expression" dxfId="14" priority="26">
      <formula>G35:G203=5</formula>
    </cfRule>
    <cfRule type="expression" dxfId="13" priority="27">
      <formula>G35:G203=4</formula>
    </cfRule>
    <cfRule type="expression" dxfId="12" priority="28">
      <formula>G35:G203=3</formula>
    </cfRule>
    <cfRule type="expression" dxfId="11" priority="29">
      <formula>G35:G203=2</formula>
    </cfRule>
    <cfRule type="expression" dxfId="10" priority="30">
      <formula>G35:G203=1</formula>
    </cfRule>
  </conditionalFormatting>
  <conditionalFormatting sqref="G36">
    <cfRule type="expression" dxfId="9" priority="1">
      <formula>G36:G203=5</formula>
    </cfRule>
    <cfRule type="expression" dxfId="8" priority="2">
      <formula>G36:G203=4</formula>
    </cfRule>
    <cfRule type="expression" dxfId="7" priority="3">
      <formula>G36:G203=3</formula>
    </cfRule>
    <cfRule type="expression" dxfId="6" priority="4">
      <formula>G36:G203=2</formula>
    </cfRule>
    <cfRule type="expression" dxfId="5" priority="5">
      <formula>G36:G203=1</formula>
    </cfRule>
  </conditionalFormatting>
  <conditionalFormatting sqref="G36">
    <cfRule type="expression" dxfId="4" priority="6">
      <formula>G36:G204=5</formula>
    </cfRule>
    <cfRule type="expression" dxfId="3" priority="7">
      <formula>G36:G204=4</formula>
    </cfRule>
    <cfRule type="expression" dxfId="2" priority="8">
      <formula>G36:G204=3</formula>
    </cfRule>
    <cfRule type="expression" dxfId="1" priority="9">
      <formula>G36:G204=2</formula>
    </cfRule>
    <cfRule type="expression" dxfId="0" priority="10">
      <formula>G36:G204=1</formula>
    </cfRule>
  </conditionalFormatting>
  <pageMargins left="0.7" right="0.7" top="0.75" bottom="0.75" header="0.3" footer="0.3"/>
  <pageSetup paperSize="9"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 Resumo das pontuações (2)</vt:lpstr>
      <vt:lpstr> Introdução</vt:lpstr>
      <vt:lpstr> Instruções</vt:lpstr>
      <vt:lpstr> Perguntas frequentes</vt:lpstr>
      <vt:lpstr> Orientação para PrEP</vt:lpstr>
      <vt:lpstr> Gestao do Programa</vt:lpstr>
      <vt:lpstr> Implementação do Programa</vt:lpstr>
      <vt:lpstr> Resultados do programa</vt:lpstr>
      <vt:lpstr>Resumo das pontuações</vt:lpstr>
      <vt:lpstr> Próximos passos</vt:lpstr>
      <vt:lpstr> Bibliografia</vt:lpstr>
      <vt:lpstr> Acrônimos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Genesis Analytics</dc:creator>
  <cp:lastModifiedBy>Kamogelo Nunu</cp:lastModifiedBy>
  <dcterms:created xsi:type="dcterms:W3CDTF">2020-11-10T16:40:29Z</dcterms:created>
  <dcterms:modified xsi:type="dcterms:W3CDTF">2022-10-17T11:40:19Z</dcterms:modified>
</cp:coreProperties>
</file>